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49" activeTab="0"/>
  </bookViews>
  <sheets>
    <sheet name="Структура и объем затрат" sheetId="1" r:id="rId1"/>
    <sheet name="Цена стоимость элэнергии" sheetId="2" r:id="rId2"/>
    <sheet name="Условия договора" sheetId="3" r:id="rId3"/>
    <sheet name="Инфа о гарант поставщике" sheetId="4" r:id="rId4"/>
    <sheet name="Тариф" sheetId="5" r:id="rId5"/>
    <sheet name="Выбросы" sheetId="6" r:id="rId6"/>
    <sheet name="Инвестиции" sheetId="7" r:id="rId7"/>
    <sheet name="Собственные нужды" sheetId="8" r:id="rId8"/>
    <sheet name="Топливо" sheetId="9" r:id="rId9"/>
    <sheet name="атм.с. 77233000000-1" sheetId="10" state="hidden" r:id="rId10"/>
    <sheet name="атм.с. 77233000000-2" sheetId="11" state="hidden" r:id="rId11"/>
    <sheet name="атм.с. 77233000000-3" sheetId="12" state="hidden" r:id="rId12"/>
    <sheet name="атм.с. 77233000000-4" sheetId="13" state="hidden" r:id="rId13"/>
    <sheet name="атм.с. 77233000000-5" sheetId="14" state="hidden" r:id="rId14"/>
    <sheet name="Лист1" sheetId="15" r:id="rId15"/>
  </sheets>
  <definedNames>
    <definedName name="_xlnm.Print_Titles" localSheetId="9">'атм.с. 77233000000-1'!$20:$20</definedName>
    <definedName name="_xlnm.Print_Titles" localSheetId="10">'атм.с. 77233000000-2'!$20:$20</definedName>
    <definedName name="_xlnm.Print_Titles" localSheetId="11">'атм.с. 77233000000-3'!$20:$20</definedName>
    <definedName name="_xlnm.Print_Titles" localSheetId="12">'атм.с. 77233000000-4'!$20:$20</definedName>
    <definedName name="_xlnm.Print_Titles" localSheetId="13">'атм.с. 77233000000-5'!$20:$20</definedName>
  </definedNames>
  <calcPr fullCalcOnLoad="1"/>
</workbook>
</file>

<file path=xl/sharedStrings.xml><?xml version="1.0" encoding="utf-8"?>
<sst xmlns="http://schemas.openxmlformats.org/spreadsheetml/2006/main" count="1308" uniqueCount="521">
  <si>
    <t>1</t>
  </si>
  <si>
    <t>2</t>
  </si>
  <si>
    <t>3</t>
  </si>
  <si>
    <t>Приложение № 1</t>
  </si>
  <si>
    <t>к приказу ФАС России</t>
  </si>
  <si>
    <t>от 8 октября 2014 г. № 631/14</t>
  </si>
  <si>
    <t>Раскрытие информации</t>
  </si>
  <si>
    <t>о выбросах загрязняющих веществ, оказывающих негативное влияние</t>
  </si>
  <si>
    <t>на окружающую среду, и мероприятиях по их сокращению</t>
  </si>
  <si>
    <t>на следующий год</t>
  </si>
  <si>
    <t>№</t>
  </si>
  <si>
    <t>п/п</t>
  </si>
  <si>
    <t>Экологические</t>
  </si>
  <si>
    <t>показатели</t>
  </si>
  <si>
    <t>Объем выбросов</t>
  </si>
  <si>
    <t>загрязняющих веществ</t>
  </si>
  <si>
    <t>1.1. оксид азота</t>
  </si>
  <si>
    <t>1.2. диоксид серы</t>
  </si>
  <si>
    <t>1.3. твердые</t>
  </si>
  <si>
    <t>вещества</t>
  </si>
  <si>
    <t>1.4. летучие</t>
  </si>
  <si>
    <t>органические</t>
  </si>
  <si>
    <t>1.5. оксид углерода</t>
  </si>
  <si>
    <t>1.6. углероды</t>
  </si>
  <si>
    <t>(без летучих</t>
  </si>
  <si>
    <t>органических</t>
  </si>
  <si>
    <t>соединений)</t>
  </si>
  <si>
    <t>Итого:</t>
  </si>
  <si>
    <t>I</t>
  </si>
  <si>
    <t>4</t>
  </si>
  <si>
    <t>5</t>
  </si>
  <si>
    <t>6</t>
  </si>
  <si>
    <t>Единица</t>
  </si>
  <si>
    <t>тонны</t>
  </si>
  <si>
    <t>Год</t>
  </si>
  <si>
    <t>года</t>
  </si>
  <si>
    <t>План/цель</t>
  </si>
  <si>
    <t>Наименование</t>
  </si>
  <si>
    <t>мероприятия по</t>
  </si>
  <si>
    <t>сокращению выбросов</t>
  </si>
  <si>
    <t>Факт</t>
  </si>
  <si>
    <t>по итогам</t>
  </si>
  <si>
    <t>измере-</t>
  </si>
  <si>
    <t>ния —</t>
  </si>
  <si>
    <t>в атмосферу:</t>
  </si>
  <si>
    <t>Приложение № 2</t>
  </si>
  <si>
    <t>об инвестиционных программах производителей электрической энергии</t>
  </si>
  <si>
    <t>Наименование организации с указанием местонахождения и реквизитов</t>
  </si>
  <si>
    <t>Дата</t>
  </si>
  <si>
    <t>Цели</t>
  </si>
  <si>
    <t>Информация об использовании инвестиционных</t>
  </si>
  <si>
    <t>инвестиционной</t>
  </si>
  <si>
    <t>утверж-</t>
  </si>
  <si>
    <t>органа исполнительной</t>
  </si>
  <si>
    <t>средств за отчетный год</t>
  </si>
  <si>
    <t>программы, сроки начала</t>
  </si>
  <si>
    <t>дения</t>
  </si>
  <si>
    <t>программы</t>
  </si>
  <si>
    <t>власти, утвердившего</t>
  </si>
  <si>
    <t>Сведения об</t>
  </si>
  <si>
    <t>Источник</t>
  </si>
  <si>
    <t>и окончания реализации</t>
  </si>
  <si>
    <t>инвести-</t>
  </si>
  <si>
    <t>инвестиционную</t>
  </si>
  <si>
    <t>мероприятия</t>
  </si>
  <si>
    <t>использовании</t>
  </si>
  <si>
    <t>финансирования</t>
  </si>
  <si>
    <t>инвестиционной программы</t>
  </si>
  <si>
    <t>ционной</t>
  </si>
  <si>
    <t xml:space="preserve"> программу</t>
  </si>
  <si>
    <t>инвестицион-</t>
  </si>
  <si>
    <t>ных средств</t>
  </si>
  <si>
    <t>за отчетный</t>
  </si>
  <si>
    <t>год (тыс. руб.)</t>
  </si>
  <si>
    <t>7</t>
  </si>
  <si>
    <t>Приложение № 3</t>
  </si>
  <si>
    <t>о расходах электроэнергии на собственные и хозяйственные нужды генерирующего оборудования</t>
  </si>
  <si>
    <t>при выработке электрической и тепловой энергии (раздельно) с указанием наименования и типа станции</t>
  </si>
  <si>
    <t>Наименование, реквизиты,</t>
  </si>
  <si>
    <t>Расход электроэнергии (единица измерения — тыс. кВт·ч )</t>
  </si>
  <si>
    <t>тип электростанции</t>
  </si>
  <si>
    <t>на собственные нужды</t>
  </si>
  <si>
    <t>на хозяйственные нужды</t>
  </si>
  <si>
    <t>на выработку</t>
  </si>
  <si>
    <t>электрической энергии</t>
  </si>
  <si>
    <t>тепловой энергии</t>
  </si>
  <si>
    <t>всего:</t>
  </si>
  <si>
    <t>Приложение № 4</t>
  </si>
  <si>
    <t>об используемом топливе на электрических станциях с указанием поставщиков и характеристик топлива</t>
  </si>
  <si>
    <t>Вид используемого</t>
  </si>
  <si>
    <t>Удельный</t>
  </si>
  <si>
    <t>Характеристика</t>
  </si>
  <si>
    <t>Общий расход</t>
  </si>
  <si>
    <t>Информация</t>
  </si>
  <si>
    <t xml:space="preserve"> электростанции</t>
  </si>
  <si>
    <t>топлива</t>
  </si>
  <si>
    <t>расход условного</t>
  </si>
  <si>
    <t>о поставщике топлива</t>
  </si>
  <si>
    <t>электростанции</t>
  </si>
  <si>
    <t>(наименование,</t>
  </si>
  <si>
    <t>за отчетный период</t>
  </si>
  <si>
    <t>место нахождения)</t>
  </si>
  <si>
    <t>8</t>
  </si>
  <si>
    <t>Приложение № 16</t>
  </si>
  <si>
    <t>энергоснабжающими, энергосбытовыми организациями и гарантирующими поставщиками</t>
  </si>
  <si>
    <t>об основных условиях договора купли-продажи электрической энергии</t>
  </si>
  <si>
    <r>
      <t>Основные условия</t>
    </r>
    <r>
      <rPr>
        <b/>
        <sz val="12"/>
        <rFont val="Arial Cyr"/>
        <family val="0"/>
      </rPr>
      <t xml:space="preserve">_x001F_ </t>
    </r>
    <r>
      <rPr>
        <b/>
        <sz val="12"/>
        <rFont val="Times New Roman"/>
        <family val="1"/>
      </rPr>
      <t>договора купли-продажи электрической энергии</t>
    </r>
  </si>
  <si>
    <t>Срок действия договора</t>
  </si>
  <si>
    <t>Вид цены на электрическую энергию</t>
  </si>
  <si>
    <t>(фиксированная или переменная)</t>
  </si>
  <si>
    <t>Форма оплаты</t>
  </si>
  <si>
    <t>Форма обеспечения исполнения</t>
  </si>
  <si>
    <t>обязательств сторон по договору</t>
  </si>
  <si>
    <t>Зона обслуживания</t>
  </si>
  <si>
    <t>Условия расторжения договора</t>
  </si>
  <si>
    <t>Ответственность сторон</t>
  </si>
  <si>
    <t>Иная информация, являющаяся</t>
  </si>
  <si>
    <t>существенной для потребителей</t>
  </si>
  <si>
    <t>Приложение 5</t>
  </si>
  <si>
    <t>к приказу Федеральной службы по тарифам</t>
  </si>
  <si>
    <t>от 24 октября 2014 г. № 1831-э</t>
  </si>
  <si>
    <t>Раскрытие информации субъектами рынков</t>
  </si>
  <si>
    <t>электрической энергии и мощности, являющимися</t>
  </si>
  <si>
    <t>субъектами естественных монополий*</t>
  </si>
  <si>
    <t>организации</t>
  </si>
  <si>
    <t>ИНН:</t>
  </si>
  <si>
    <t>КПП:</t>
  </si>
  <si>
    <t>Показатель</t>
  </si>
  <si>
    <t>Диффе-</t>
  </si>
  <si>
    <t>Ед. изм.</t>
  </si>
  <si>
    <t>ВН1</t>
  </si>
  <si>
    <t>ВН</t>
  </si>
  <si>
    <t>СН1</t>
  </si>
  <si>
    <t>СН2</t>
  </si>
  <si>
    <t>НН</t>
  </si>
  <si>
    <t>Коммен-</t>
  </si>
  <si>
    <t>ренциация</t>
  </si>
  <si>
    <t>тарии</t>
  </si>
  <si>
    <t>1. Тариф для населения</t>
  </si>
  <si>
    <t>Руб./МВтч</t>
  </si>
  <si>
    <t>1.1 цена закупки электричес-</t>
  </si>
  <si>
    <t>кой энергии для населения</t>
  </si>
  <si>
    <t>1.2 стоимость услуг по</t>
  </si>
  <si>
    <t>передаче электрической</t>
  </si>
  <si>
    <t>энергии для населения</t>
  </si>
  <si>
    <t>1.3 стоимость иных услуг,</t>
  </si>
  <si>
    <t>оказание которых является</t>
  </si>
  <si>
    <t>неотъемлемой частью</t>
  </si>
  <si>
    <t>поставки электрической</t>
  </si>
  <si>
    <t>энергии потребителю</t>
  </si>
  <si>
    <t>1.4 сбытовая надбавка га-</t>
  </si>
  <si>
    <t>рантирующего поставщика</t>
  </si>
  <si>
    <t>2. Среднегодовая цена на</t>
  </si>
  <si>
    <t>электрическую энергию</t>
  </si>
  <si>
    <t>по договору энергоснаб-</t>
  </si>
  <si>
    <t>жения, 1 ценовая категория</t>
  </si>
  <si>
    <t>2.1 в том числе цена закупки</t>
  </si>
  <si>
    <t>2.2 в том числе стоимость</t>
  </si>
  <si>
    <t>х</t>
  </si>
  <si>
    <t>услуг по передаче электри-</t>
  </si>
  <si>
    <t>ческой энергии</t>
  </si>
  <si>
    <t>2.3 в том числе стоимость</t>
  </si>
  <si>
    <t>иных услуг, оказание кото-</t>
  </si>
  <si>
    <t>рых является неотъемлемой</t>
  </si>
  <si>
    <t>частью поставки электри-</t>
  </si>
  <si>
    <t>ческой энергии потребителю</t>
  </si>
  <si>
    <t>2.4 в том числе сбытовая</t>
  </si>
  <si>
    <t>надбавка гарантирующего</t>
  </si>
  <si>
    <t>поставщика</t>
  </si>
  <si>
    <t>3. Среднегодовая цена
на электрическую энергию
по договору энергоснаб-
жения, 2 ценовая категория</t>
  </si>
  <si>
    <t>День</t>
  </si>
  <si>
    <t>Ночь</t>
  </si>
  <si>
    <t>Пик</t>
  </si>
  <si>
    <t>Полупик</t>
  </si>
  <si>
    <t>3.1 в том числе цена
закупки электрической
энергии</t>
  </si>
  <si>
    <t>3.2 в том числе стоимость</t>
  </si>
  <si>
    <t>3.3 в том числе стоимость</t>
  </si>
  <si>
    <t>3.4 в том числе сбытовая</t>
  </si>
  <si>
    <t>4. Среднегодовая цена
на электрическую энергию
по договору энергоснаб-
жения, 3 ценовая категория</t>
  </si>
  <si>
    <t>электричес-</t>
  </si>
  <si>
    <t>кая энергия</t>
  </si>
  <si>
    <t>мощность</t>
  </si>
  <si>
    <t>Руб./МВт</t>
  </si>
  <si>
    <t>в месяц</t>
  </si>
  <si>
    <t>4.1 в том числе цена
закупки электрической
энергии</t>
  </si>
  <si>
    <t>4.2 в том числе стоимость</t>
  </si>
  <si>
    <t>4.3 в том числе стоимость</t>
  </si>
  <si>
    <t>4.4 в том числе сбытовая</t>
  </si>
  <si>
    <t>5. Среднегодовая цена на
электрическую энергию по
договору энергоснабжения,
4 ценовая категория</t>
  </si>
  <si>
    <t>5.1 в том числе цена
закупки электрической
энергии</t>
  </si>
  <si>
    <t>5.2 в том числе стоимость
услуг по передаче
электрической энергии</t>
  </si>
  <si>
    <t>потери</t>
  </si>
  <si>
    <t>содержание</t>
  </si>
  <si>
    <t>5.3 в том числе стоимость</t>
  </si>
  <si>
    <t>5.4 в том числе сбытовая</t>
  </si>
  <si>
    <t>6. Среднегодовая цена на
электрическую энергию по
договору энергоснабжения,
5 ценовая категория</t>
  </si>
  <si>
    <t>6.1 в том числе цена
закупки электрической
энергии</t>
  </si>
  <si>
    <t>6.2 в том числе стоимость</t>
  </si>
  <si>
    <t>6.3 в том числе стоимость</t>
  </si>
  <si>
    <t>6.4 в том числе сбытовая</t>
  </si>
  <si>
    <t>7. Среднегодовая цена на
электрическую энергию по
договору энергоснабжения,
6 ценовая категория</t>
  </si>
  <si>
    <t>7.1 в том числе цена
закупки электрической
энергии</t>
  </si>
  <si>
    <t>7.2 в том числе стоимость
услуг по передаче
электрической энергии</t>
  </si>
  <si>
    <t>7.3 в том числе стоимость</t>
  </si>
  <si>
    <t>7.4 в том числе сбытовая</t>
  </si>
  <si>
    <t>Примечание:</t>
  </si>
  <si>
    <t>* Заполняется субъектами естественных монополий, которым присвоен статус гарантирующего поставщика.</t>
  </si>
  <si>
    <t>ИНФОРМАЦИЯ О ГАРАНТИРУЮЩЕМ ПОСТАВЩИКЕ</t>
  </si>
  <si>
    <t>ПАРАМЕТР</t>
  </si>
  <si>
    <t>ЗНАЧЕНИЕ</t>
  </si>
  <si>
    <t>Муниципальное унитарное предприятие муниципального образования Чукотский муниципальный район "Айсберг"</t>
  </si>
  <si>
    <t>Полное наименование</t>
  </si>
  <si>
    <t>Краткое наименование</t>
  </si>
  <si>
    <t>МУП "Айсберг"</t>
  </si>
  <si>
    <t>Чукотский муниципальный район включая сельские поселения Лаврентия, Лорино, Уэлен, Нешкан, Энурмино</t>
  </si>
  <si>
    <t>Место нахождения</t>
  </si>
  <si>
    <t>Чукотский муниципальный район с. Лаврентия ул.Дежнева 48</t>
  </si>
  <si>
    <t>Почтовый адрес</t>
  </si>
  <si>
    <t>689300, Чукотский АО, Чукотский район, с.Лаврентия ул.Дежнева 48</t>
  </si>
  <si>
    <t xml:space="preserve">Телефон </t>
  </si>
  <si>
    <t>8-42736-22055</t>
  </si>
  <si>
    <t>Факс</t>
  </si>
  <si>
    <t>8-42736-22035</t>
  </si>
  <si>
    <t>e-mail</t>
  </si>
  <si>
    <t>aiysberg_lavr@mail.ru</t>
  </si>
  <si>
    <t>Банковские реквизиты</t>
  </si>
  <si>
    <t>ИНН 8707001780  КПП  870701001                     р/сч № 40702810436180000557                                К/с 30101810300000000607                                Северо – Восточный Банк Сбербанка России г. Магадан                                                                      БИК  044442607</t>
  </si>
  <si>
    <t>Информация об изменении основных условий договора купли-продажи электрической энергии</t>
  </si>
  <si>
    <t>Информация об изменении условий обслуживания населения</t>
  </si>
  <si>
    <t>Т А Р И Ф Ы</t>
  </si>
  <si>
    <t>МУП  «Айсберг»</t>
  </si>
  <si>
    <t>на электрическую энергию</t>
  </si>
  <si>
    <t>Населенный пункт</t>
  </si>
  <si>
    <t>Постановление Правления Комитета государственного регулирования цен и тарифов Чукотского автономного округа</t>
  </si>
  <si>
    <t>№21-э/2 от 07.12.2016</t>
  </si>
  <si>
    <t>руб/квт</t>
  </si>
  <si>
    <t>с 01.01.2017г. по  30.06.2017г.</t>
  </si>
  <si>
    <t>Лаврентия</t>
  </si>
  <si>
    <t>Лорино</t>
  </si>
  <si>
    <t>Уэлен</t>
  </si>
  <si>
    <t>Нешкан</t>
  </si>
  <si>
    <t>Энурмино</t>
  </si>
  <si>
    <t>с 01.07.2017г. по  31.12.2017г.</t>
  </si>
  <si>
    <t>Тариф для населения</t>
  </si>
  <si>
    <t>Тариф для приравненные к населению</t>
  </si>
  <si>
    <t>Тариф для потребителей (кроме населения и приравненных к населению)</t>
  </si>
  <si>
    <t>8707001780</t>
  </si>
  <si>
    <t>870701001</t>
  </si>
  <si>
    <t>ЗА 2016 ГОД</t>
  </si>
  <si>
    <t>с.</t>
  </si>
  <si>
    <t>с 01.01. по 30.06. / 01.07. по 31.12.</t>
  </si>
  <si>
    <t>1 год</t>
  </si>
  <si>
    <t>Фиксированная</t>
  </si>
  <si>
    <t>Безналичный расчет</t>
  </si>
  <si>
    <t>Банковская гарантия</t>
  </si>
  <si>
    <t>Чукотский муниципальный район включая с.Лаврентия, Лорино, Уэлен, Нешкан, Энурмино</t>
  </si>
  <si>
    <t>По взаимному соглашению сторон</t>
  </si>
  <si>
    <t>Согласно действующему законодательству РФ</t>
  </si>
  <si>
    <t>на 2016 год</t>
  </si>
  <si>
    <t>Дизельное топливо (арктическое)</t>
  </si>
  <si>
    <t>ДЭС с.Лаврентия</t>
  </si>
  <si>
    <t>ДЭС с.Лорино</t>
  </si>
  <si>
    <t>ДЭС с.Уэлен</t>
  </si>
  <si>
    <t>ДЭС с.Нешкан</t>
  </si>
  <si>
    <t>ДЭС с.Энурмино</t>
  </si>
  <si>
    <t>НПАО "Чукотская торговая компания"  ЧАО, Иультинский район п.Эгвекинот</t>
  </si>
  <si>
    <t>гр/Квтч</t>
  </si>
  <si>
    <t>арктическое</t>
  </si>
  <si>
    <t>ДЭС с.ЛАВРЕНТИЯ</t>
  </si>
  <si>
    <t>ДЭС с.ЛОРИНО</t>
  </si>
  <si>
    <t>ДЭС с.УЭЛЕН</t>
  </si>
  <si>
    <t>ДЭС с,НЕШКАН</t>
  </si>
  <si>
    <t>ДЭС с.ЭНУРМИНО</t>
  </si>
  <si>
    <t>от 22 декабря 2015 года № 25-э/1</t>
  </si>
  <si>
    <t>от 2 декабря 2015 года № 19-э/2 от 29 декабря 2015 28-э/2</t>
  </si>
  <si>
    <t>Страница №</t>
  </si>
  <si>
    <t xml:space="preserve">Раздел 1. Расчет суммы платы за выбросы загрязняющих веществ в </t>
  </si>
  <si>
    <t xml:space="preserve">                                                 атмосферный воздух стационарными объектами***</t>
  </si>
  <si>
    <t>Категория объекта, оказывающего негативное воздействие на окружающую среду</t>
  </si>
  <si>
    <t>II</t>
  </si>
  <si>
    <t xml:space="preserve">Наименование объекта </t>
  </si>
  <si>
    <t xml:space="preserve"> с.Лаврентия</t>
  </si>
  <si>
    <t>Код объекта</t>
  </si>
  <si>
    <t>Адрес места нахождения объекта</t>
  </si>
  <si>
    <t>с.Лаврентия</t>
  </si>
  <si>
    <t>Разрешение на выброс вредных (загрязняющих) веществ</t>
  </si>
  <si>
    <t>в атмосферный воздух от</t>
  </si>
  <si>
    <t>Срок действия</t>
  </si>
  <si>
    <t>№ п/п</t>
  </si>
  <si>
    <t>Наименование загрязняющего вещества</t>
  </si>
  <si>
    <t>Установленные выбросы  (тонн):</t>
  </si>
  <si>
    <t>Фактический выброс загрязняю -щего вещества, всего 
(тонн)</t>
  </si>
  <si>
    <t>в том числе:</t>
  </si>
  <si>
    <t>Ставка платы (руб./ тонна)</t>
  </si>
  <si>
    <t>Коэффициент к ставке платы за выброс</t>
  </si>
  <si>
    <t xml:space="preserve">Допол-ните-льный коэф-фи-циент   (Кот) </t>
  </si>
  <si>
    <t>Сумма платы за (руб.):</t>
  </si>
  <si>
    <t>Сумма платы, всего (руб.)</t>
  </si>
  <si>
    <t>ПДВ</t>
  </si>
  <si>
    <t>ВСВ</t>
  </si>
  <si>
    <t>в пределах ВСВ</t>
  </si>
  <si>
    <t xml:space="preserve">сверхлимит
</t>
  </si>
  <si>
    <t>в пределах ПДВ (Кнд)</t>
  </si>
  <si>
    <t>в преде-лах ВСВ (Квр)</t>
  </si>
  <si>
    <t>сверх- лимит (Кср/  Кпр)</t>
  </si>
  <si>
    <t xml:space="preserve"> с.Лаврентия  ОКТМО 77633420</t>
  </si>
  <si>
    <t>Керосин</t>
  </si>
  <si>
    <t>Формальдегид</t>
  </si>
  <si>
    <t>Бенз/а/пирен (3,4-Бензпирен)</t>
  </si>
  <si>
    <t>Углерод оксид</t>
  </si>
  <si>
    <t>Сера диоксид (Ангидрид сернистый)</t>
  </si>
  <si>
    <t>Углерод (Сажа)</t>
  </si>
  <si>
    <t>Азот (II) оксид (Азота оксид)</t>
  </si>
  <si>
    <t>Азота диоксид (Азот (IV) оксид)</t>
  </si>
  <si>
    <t xml:space="preserve"> Итого:</t>
  </si>
  <si>
    <t>Х</t>
  </si>
  <si>
    <t>Итого по стационарным источникам</t>
  </si>
  <si>
    <t>Всего по всем стационарным источникам по тем загрязняющим веществам, по которым осуществляется корректировка размера платы,</t>
  </si>
  <si>
    <t>Достоверность и полноту сведений, указанных на данной странице, подтверждаю:</t>
  </si>
  <si>
    <t>Исполнитель</t>
  </si>
  <si>
    <t>(подпись, ф. и. о.)</t>
  </si>
  <si>
    <t>цифрами: день, месяц, год</t>
  </si>
  <si>
    <t xml:space="preserve"> с.Лорино</t>
  </si>
  <si>
    <t>с.Лорино</t>
  </si>
  <si>
    <t xml:space="preserve"> с.Лорино  ОКТМО 77633423</t>
  </si>
  <si>
    <t>с.Уэлен</t>
  </si>
  <si>
    <t>с.Уэлен  ОКТМО 77633440</t>
  </si>
  <si>
    <t>с.Нешкан</t>
  </si>
  <si>
    <t>с.Нешкан  ОКТМО 77633430</t>
  </si>
  <si>
    <t>с.Энурмино</t>
  </si>
  <si>
    <t>с.Энурмино  ОКТМО 77633445</t>
  </si>
  <si>
    <t>тн</t>
  </si>
  <si>
    <t>НЕТ ИНВЕСТИЦИОННЫХ ПРОГРАММ</t>
  </si>
  <si>
    <t>Мероприятий по снижению выбросов загрязняющих веществ на следующий год не запланировано в связи с  передачей ДЭС в концессию.</t>
  </si>
  <si>
    <t>МУП «Айсберг»</t>
  </si>
  <si>
    <t>Муниципальное унитарное предприятие муниципального образования Чукотский муниципальный район</t>
  </si>
  <si>
    <t>Карточка предприятия</t>
  </si>
  <si>
    <t>1. Полное наименование организации</t>
  </si>
  <si>
    <t>2. Юридический адрес</t>
  </si>
  <si>
    <t>686300, Чукотский автономный округ, Чукотский район, с.Лаврентия, ул.Сычева, д.17</t>
  </si>
  <si>
    <t>Фактический адрес</t>
  </si>
  <si>
    <t>686300, Чукотский автономный округ, Чукотский район, с.Лаврентия, ул.Дежнева, д.48</t>
  </si>
  <si>
    <t>3. Данные о государственной регистрации</t>
  </si>
  <si>
    <t>ИНН</t>
  </si>
  <si>
    <t>КПП</t>
  </si>
  <si>
    <t>ОГРН</t>
  </si>
  <si>
    <t>4. Данные о руководителе</t>
  </si>
  <si>
    <t>ФИО директора</t>
  </si>
  <si>
    <t>Кудлай Светлана Вячеславовна</t>
  </si>
  <si>
    <t>Телефон (директор)</t>
  </si>
  <si>
    <t>8 (42736) 22055, факс 22035</t>
  </si>
  <si>
    <t>E-mail (электронная почта)</t>
  </si>
  <si>
    <t>5. Сведения о границах зоны деятельности гарантирующего поставщика</t>
  </si>
  <si>
    <t>Населенные пункты Чукотского муниципального района: с.Лаврентия, с.Лорино, с.Уэлен, с.Нешкан, с.Энурмино</t>
  </si>
  <si>
    <t>6. Сведения о сроках деятельности гарантирующего поставщика</t>
  </si>
  <si>
    <t>Распоряжение Администрации муниципального образования Чукотский муниципальный район от 07.05.2015г. № 294-рг "О наделении функциями по теплоснабжению, горячему водоснабжению, холодному водоснабжению, холодному водоснабжению (подвоз воды), электроснабжению в населённых пунктах Чукотского муниципального района" с 1 июля 2015 года</t>
  </si>
  <si>
    <t>7. Перечень видов деятельности, осуществляемых гарантирующим поставщиком (купля-продажа (поставка) электрической энергии либо купля-продажа (поставка) электрической энергии и оказание услуг по передаче электрической энергии)</t>
  </si>
  <si>
    <t>Выработка электрической энергии и оказание услуг по передаче электрической энергии</t>
  </si>
  <si>
    <t>8. Годовой объем электрической энергии, покупаемой на оптовом рынке</t>
  </si>
  <si>
    <t>16 200 тыс.кВт.ч</t>
  </si>
  <si>
    <t>9. Величина объема поставки электрической энергии для снабжения граждан-потребителей и (или) финансируемых за счет средств бюджетов различных уровней потребителей, энергопринимающие устройства которых присоединены к принадлежащим таким организациям на праве собственности или на ином законном основании электрическим сетям</t>
  </si>
  <si>
    <t>12 035 тыс.кВт.ч</t>
  </si>
  <si>
    <t>9.1 в том числе с выделением объема поставки электрической энергии для снабжения граждан-потребителей</t>
  </si>
  <si>
    <t>4 255 тыс.кВт.ч</t>
  </si>
  <si>
    <t>Перечень видов деятельности, осуществляемых гарантирующим поставщиком (купля-продажа (поставка) электрической энергии либо купля-продажа (поставка) электрической энергии и оказание услуг по передаче электрической энергии)</t>
  </si>
  <si>
    <t xml:space="preserve"> Сведения о границах зоны деятельности гарантирующего поставщика</t>
  </si>
  <si>
    <t>Приложение 3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</si>
  <si>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</si>
  <si>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</si>
  <si>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</si>
  <si>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экономически</t>
  </si>
  <si>
    <t>обоснованных расходов (затрат)</t>
  </si>
  <si>
    <t>Наименование организации</t>
  </si>
  <si>
    <t>Приме-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</si>
  <si>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</si>
  <si>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</si>
  <si>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чание</t>
    </r>
    <r>
      <rPr>
        <vertAlign val="superscript"/>
        <sz val="10"/>
        <rFont val="Times New Roman"/>
        <family val="1"/>
      </rPr>
      <t>3</t>
    </r>
  </si>
  <si>
    <t>Структура затрат</t>
  </si>
  <si>
    <t>Необходимая валовая выручка</t>
  </si>
  <si>
    <t>тыс. руб.</t>
  </si>
  <si>
    <t>на содержание</t>
  </si>
  <si>
    <t>1.1</t>
  </si>
  <si>
    <t>Себестоимость, всего</t>
  </si>
  <si>
    <t>1.1.1</t>
  </si>
  <si>
    <t>Материальные расходы, всего</t>
  </si>
  <si>
    <t>1.1.1.1</t>
  </si>
  <si>
    <t>в том числе на сырье, материалы, запасные</t>
  </si>
  <si>
    <t>части, инструмент, топливо</t>
  </si>
  <si>
    <t>1.1.1.2</t>
  </si>
  <si>
    <t>на ремонт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</si>
  <si>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</si>
  <si>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</si>
  <si>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</si>
  <si>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</si>
  <si>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</si>
  <si>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</si>
  <si>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в том числе на ремонт</t>
  </si>
  <si>
    <t>1.1.2</t>
  </si>
  <si>
    <t>Фонд оплаты труда и отчисления</t>
  </si>
  <si>
    <t>на социальные нужды, всего</t>
  </si>
  <si>
    <t>1.1.2.1</t>
  </si>
  <si>
    <t>1.1.3</t>
  </si>
  <si>
    <t>Амортизационные отчисления</t>
  </si>
  <si>
    <t>1.1.4</t>
  </si>
  <si>
    <t>Прочие расходы</t>
  </si>
  <si>
    <t>1.1.4.1</t>
  </si>
  <si>
    <t>Плата за аренду имущества</t>
  </si>
  <si>
    <t>1.1.4.2</t>
  </si>
  <si>
    <t>налоги, пошлины и сборы</t>
  </si>
  <si>
    <t>1.1.4.3</t>
  </si>
  <si>
    <t>Расходы на обслуживание операционных</t>
  </si>
  <si>
    <t>заемных средств</t>
  </si>
  <si>
    <t>1.1.4.4</t>
  </si>
  <si>
    <t>расходы на возврат и обслуживание заемных</t>
  </si>
  <si>
    <t>средств, направляемых на финансирование</t>
  </si>
  <si>
    <t>капитальных вложений</t>
  </si>
  <si>
    <t>1.1.4.5</t>
  </si>
  <si>
    <r>
      <t>прочие расходы (с расшифровкой)</t>
    </r>
    <r>
      <rPr>
        <vertAlign val="superscript"/>
        <sz val="10"/>
        <rFont val="Times New Roman"/>
        <family val="1"/>
      </rPr>
      <t>4</t>
    </r>
  </si>
  <si>
    <t>1.2</t>
  </si>
  <si>
    <t>Прибыль до налогообложения</t>
  </si>
  <si>
    <t>1.2.1</t>
  </si>
  <si>
    <t>Налог на прибыль</t>
  </si>
  <si>
    <t>1.2.2</t>
  </si>
  <si>
    <t>Чистая прибыль, всего</t>
  </si>
  <si>
    <t>1.2.2.1</t>
  </si>
  <si>
    <t>в том числе прибыль на капитальные вложения</t>
  </si>
  <si>
    <t>(инвестиции)</t>
  </si>
  <si>
    <t>1.2.2.2</t>
  </si>
  <si>
    <t>в том числе прибыль на возврат инвестиционных</t>
  </si>
  <si>
    <t>кредитов</t>
  </si>
  <si>
    <t>1.2.2.3</t>
  </si>
  <si>
    <t>в том числе дивиденды по акциям</t>
  </si>
  <si>
    <t>1.2.2.4</t>
  </si>
  <si>
    <t>в том числе прочие расходы из прибыли</t>
  </si>
  <si>
    <t>(с расшифровкой)</t>
  </si>
  <si>
    <t>1.3</t>
  </si>
  <si>
    <t>Расходы на оплату технологического присоеди-</t>
  </si>
  <si>
    <t>нения к сетям смежной сетевой организации</t>
  </si>
  <si>
    <t>1.4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</si>
  <si>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</si>
  <si>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</si>
  <si>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</si>
  <si>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1.4.1</t>
  </si>
  <si>
    <t>в том числе расходы сетевой организации,</t>
  </si>
  <si>
    <t>связанные с осуществлением технологического</t>
  </si>
  <si>
    <t>присоединения к электрическим сетям,</t>
  </si>
  <si>
    <t>не включенные в плату за технологическое</t>
  </si>
  <si>
    <t>присоединение</t>
  </si>
  <si>
    <t>1.4.1.1</t>
  </si>
  <si>
    <t>Справочно: «Количество льготных</t>
  </si>
  <si>
    <t>ед.</t>
  </si>
  <si>
    <t>технологических присоединений»</t>
  </si>
  <si>
    <t>1.5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</si>
  <si>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</si>
  <si>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</si>
  <si>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</si>
  <si>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</si>
  <si>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</si>
  <si>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</si>
  <si>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</si>
  <si>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</si>
  <si>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Справочно: расходы на ремонт, всего</t>
  </si>
  <si>
    <t>III</t>
  </si>
  <si>
    <t>Необходимая валовая выручка на оплату</t>
  </si>
  <si>
    <t>технологического расхода (потерь)</t>
  </si>
  <si>
    <t>электроэнергии</t>
  </si>
  <si>
    <t>Справочно:</t>
  </si>
  <si>
    <t>МВт·ч</t>
  </si>
  <si>
    <t>Объем технологических потерь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</si>
  <si>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</si>
  <si>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</si>
  <si>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</si>
  <si>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IV</t>
  </si>
  <si>
    <t>Натуральные (количественные) показатели,</t>
  </si>
  <si>
    <t>используемые при определении структуры и</t>
  </si>
  <si>
    <t>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</si>
  <si>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</si>
  <si>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</t>
  </si>
  <si>
    <t>шт.</t>
  </si>
  <si>
    <t>на конец года</t>
  </si>
  <si>
    <t>Трансформаторная мощность подстанций, всего</t>
  </si>
  <si>
    <t>МВа</t>
  </si>
  <si>
    <t>2.n</t>
  </si>
  <si>
    <t>в том числе трансформаторная мощность</t>
  </si>
  <si>
    <t>подстанций на i уровне напряжения</t>
  </si>
  <si>
    <t>Количество условных единиц по линиям</t>
  </si>
  <si>
    <t>у. е.</t>
  </si>
  <si>
    <t>электропередач, всего, в том числе:</t>
  </si>
  <si>
    <t>3.n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</si>
  <si>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</si>
  <si>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</si>
  <si>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</si>
  <si>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всего, в том числе:</t>
  </si>
  <si>
    <t>4.n</t>
  </si>
  <si>
    <t>в том числе Количество условных единиц</t>
  </si>
  <si>
    <t>по подстанциям на i уровне напряжения</t>
  </si>
  <si>
    <t>Длина линий электропередач, всего, в том числе:</t>
  </si>
  <si>
    <t>км</t>
  </si>
  <si>
    <t>5.n</t>
  </si>
  <si>
    <t>в том числе длина линий электропередач</t>
  </si>
  <si>
    <t>на i уровне напряжения</t>
  </si>
  <si>
    <t>Доля кабельных линий электропередач</t>
  </si>
  <si>
    <t>%</t>
  </si>
  <si>
    <t>Ввод в эксплуатацию новых объектов электро-</t>
  </si>
  <si>
    <t>сетевого комплекса на конец года</t>
  </si>
  <si>
    <t>7.1</t>
  </si>
  <si>
    <t>в том числе за счет платы за технологическое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</si>
  <si>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</si>
  <si>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</si>
  <si>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</si>
  <si>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</si>
  <si>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</si>
  <si>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</si>
  <si>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1.1.4.1—1.1.4.4.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</si>
  <si>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</si>
  <si>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Расходы на закупку ДТ</t>
  </si>
  <si>
    <t>Расходы на закупку ДГ и ДТ</t>
  </si>
  <si>
    <t>(пункт 1.1.1.2+пункт 1.1.2.1+пункт 1.1.1.3.1)</t>
  </si>
  <si>
    <t>без ндс</t>
  </si>
  <si>
    <t>с ндс</t>
  </si>
  <si>
    <t>ндс %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</si>
</sst>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_(* #,##0.00_);_(* \(#,##0.00\);_(* &quot;-&quot;??_);_(@_)"/>
    <numFmt numFmtId="186" formatCode="0.00000"/>
    <numFmt numFmtId="187" formatCode="@"/>
  </numFmts>
  <fonts count="65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sz val="10"/>
      <color indexed="10"/>
      <name val="Arial Cyr"/>
      <family val="0"/>
    </font>
    <font>
      <u val="single"/>
      <sz val="10"/>
      <color indexed="10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8"/>
      <color indexed="10"/>
      <name val="Arial"/>
      <family val="2"/>
    </font>
    <font>
      <sz val="7"/>
      <name val="Arial"/>
      <family val="2"/>
    </font>
    <font>
      <sz val="7"/>
      <name val="Arial Cyr"/>
      <family val="0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vertAlign val="superscript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52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wrapText="1"/>
    </xf>
    <xf numFmtId="49" fontId="4" fillId="0" borderId="11" xfId="42" applyNumberFormat="1" applyBorder="1" applyAlignment="1" applyProtection="1">
      <alignment wrapText="1"/>
      <protection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185" fontId="9" fillId="0" borderId="11" xfId="61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185" fontId="9" fillId="0" borderId="17" xfId="61" applyNumberFormat="1" applyFont="1" applyFill="1" applyBorder="1" applyAlignment="1">
      <alignment horizontal="center" vertical="center"/>
    </xf>
    <xf numFmtId="185" fontId="9" fillId="0" borderId="18" xfId="61" applyNumberFormat="1" applyFont="1" applyFill="1" applyBorder="1" applyAlignment="1">
      <alignment horizontal="center" vertical="center"/>
    </xf>
    <xf numFmtId="185" fontId="9" fillId="0" borderId="19" xfId="61" applyNumberFormat="1" applyFont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6" fillId="0" borderId="15" xfId="53" applyFont="1" applyBorder="1" applyAlignment="1">
      <alignment vertical="center"/>
      <protection/>
    </xf>
    <xf numFmtId="185" fontId="9" fillId="0" borderId="11" xfId="63" applyNumberFormat="1" applyFont="1" applyFill="1" applyBorder="1" applyAlignment="1">
      <alignment horizontal="center" vertical="center"/>
    </xf>
    <xf numFmtId="0" fontId="13" fillId="0" borderId="13" xfId="53" applyFont="1" applyBorder="1" applyAlignment="1">
      <alignment horizontal="center" vertical="center" wrapText="1"/>
      <protection/>
    </xf>
    <xf numFmtId="0" fontId="13" fillId="0" borderId="14" xfId="53" applyFont="1" applyBorder="1" applyAlignment="1">
      <alignment horizontal="center" vertical="center" wrapText="1"/>
      <protection/>
    </xf>
    <xf numFmtId="185" fontId="9" fillId="0" borderId="24" xfId="63" applyNumberFormat="1" applyFont="1" applyFill="1" applyBorder="1" applyAlignment="1">
      <alignment horizontal="center" vertical="center"/>
    </xf>
    <xf numFmtId="185" fontId="9" fillId="0" borderId="17" xfId="63" applyNumberFormat="1" applyFont="1" applyFill="1" applyBorder="1" applyAlignment="1">
      <alignment horizontal="center" vertical="center"/>
    </xf>
    <xf numFmtId="185" fontId="9" fillId="0" borderId="25" xfId="63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7" fillId="0" borderId="0" xfId="0" applyFont="1" applyAlignment="1">
      <alignment/>
    </xf>
    <xf numFmtId="0" fontId="17" fillId="0" borderId="26" xfId="0" applyFont="1" applyBorder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20" fillId="0" borderId="26" xfId="0" applyFont="1" applyBorder="1" applyAlignment="1">
      <alignment/>
    </xf>
    <xf numFmtId="0" fontId="0" fillId="0" borderId="0" xfId="0" applyFont="1" applyBorder="1" applyAlignment="1">
      <alignment/>
    </xf>
    <xf numFmtId="49" fontId="22" fillId="0" borderId="26" xfId="0" applyNumberFormat="1" applyFont="1" applyBorder="1" applyAlignment="1">
      <alignment/>
    </xf>
    <xf numFmtId="49" fontId="21" fillId="0" borderId="26" xfId="0" applyNumberFormat="1" applyFont="1" applyBorder="1" applyAlignment="1">
      <alignment/>
    </xf>
    <xf numFmtId="0" fontId="23" fillId="0" borderId="0" xfId="0" applyFont="1" applyAlignment="1">
      <alignment horizontal="left"/>
    </xf>
    <xf numFmtId="0" fontId="1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26" xfId="0" applyNumberFormat="1" applyFont="1" applyBorder="1" applyAlignment="1">
      <alignment horizontal="right"/>
    </xf>
    <xf numFmtId="0" fontId="23" fillId="0" borderId="0" xfId="0" applyFont="1" applyAlignment="1">
      <alignment horizontal="right"/>
    </xf>
    <xf numFmtId="0" fontId="0" fillId="0" borderId="26" xfId="0" applyBorder="1" applyAlignment="1">
      <alignment/>
    </xf>
    <xf numFmtId="0" fontId="17" fillId="33" borderId="13" xfId="0" applyFont="1" applyFill="1" applyBorder="1" applyAlignment="1">
      <alignment horizontal="center" vertical="top" wrapText="1"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" fillId="33" borderId="15" xfId="0" applyNumberFormat="1" applyFont="1" applyFill="1" applyBorder="1" applyAlignment="1">
      <alignment horizontal="center" vertical="top"/>
    </xf>
    <xf numFmtId="49" fontId="17" fillId="33" borderId="11" xfId="0" applyNumberFormat="1" applyFont="1" applyFill="1" applyBorder="1" applyAlignment="1">
      <alignment horizontal="left" wrapText="1"/>
    </xf>
    <xf numFmtId="0" fontId="25" fillId="33" borderId="11" xfId="0" applyNumberFormat="1" applyFont="1" applyFill="1" applyBorder="1" applyAlignment="1">
      <alignment horizontal="center" vertical="top"/>
    </xf>
    <xf numFmtId="2" fontId="25" fillId="33" borderId="11" xfId="0" applyNumberFormat="1" applyFont="1" applyFill="1" applyBorder="1" applyAlignment="1">
      <alignment horizontal="center" vertical="top"/>
    </xf>
    <xf numFmtId="49" fontId="17" fillId="33" borderId="13" xfId="0" applyNumberFormat="1" applyFont="1" applyFill="1" applyBorder="1" applyAlignment="1">
      <alignment horizontal="left" wrapText="1"/>
    </xf>
    <xf numFmtId="0" fontId="25" fillId="33" borderId="13" xfId="0" applyNumberFormat="1" applyFont="1" applyFill="1" applyBorder="1" applyAlignment="1">
      <alignment horizontal="center" vertical="top"/>
    </xf>
    <xf numFmtId="2" fontId="25" fillId="33" borderId="13" xfId="0" applyNumberFormat="1" applyFont="1" applyFill="1" applyBorder="1" applyAlignment="1">
      <alignment horizontal="center" vertical="top"/>
    </xf>
    <xf numFmtId="0" fontId="18" fillId="33" borderId="11" xfId="0" applyFont="1" applyFill="1" applyBorder="1" applyAlignment="1">
      <alignment horizontal="center"/>
    </xf>
    <xf numFmtId="0" fontId="18" fillId="0" borderId="20" xfId="0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11" xfId="0" applyFont="1" applyBorder="1" applyAlignment="1">
      <alignment horizontal="center"/>
    </xf>
    <xf numFmtId="2" fontId="25" fillId="0" borderId="13" xfId="0" applyNumberFormat="1" applyFont="1" applyBorder="1" applyAlignment="1">
      <alignment horizontal="center" vertical="top"/>
    </xf>
    <xf numFmtId="2" fontId="25" fillId="0" borderId="13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top"/>
    </xf>
    <xf numFmtId="49" fontId="17" fillId="0" borderId="11" xfId="0" applyNumberFormat="1" applyFont="1" applyBorder="1" applyAlignment="1">
      <alignment horizontal="left" wrapText="1"/>
    </xf>
    <xf numFmtId="0" fontId="25" fillId="0" borderId="13" xfId="0" applyFont="1" applyBorder="1" applyAlignment="1">
      <alignment horizontal="center"/>
    </xf>
    <xf numFmtId="0" fontId="1" fillId="0" borderId="30" xfId="0" applyNumberFormat="1" applyFont="1" applyBorder="1" applyAlignment="1">
      <alignment horizontal="center" vertical="top"/>
    </xf>
    <xf numFmtId="49" fontId="17" fillId="0" borderId="31" xfId="0" applyNumberFormat="1" applyFont="1" applyBorder="1" applyAlignment="1">
      <alignment horizontal="left" wrapText="1"/>
    </xf>
    <xf numFmtId="0" fontId="25" fillId="0" borderId="17" xfId="0" applyNumberFormat="1" applyFont="1" applyBorder="1" applyAlignment="1">
      <alignment horizontal="center" vertical="top"/>
    </xf>
    <xf numFmtId="2" fontId="25" fillId="0" borderId="17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27" fillId="0" borderId="0" xfId="0" applyFont="1" applyBorder="1" applyAlignment="1">
      <alignment vertical="top"/>
    </xf>
    <xf numFmtId="0" fontId="27" fillId="0" borderId="0" xfId="0" applyFont="1" applyAlignment="1">
      <alignment horizontal="center" vertical="top"/>
    </xf>
    <xf numFmtId="0" fontId="25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/>
    </xf>
    <xf numFmtId="0" fontId="6" fillId="0" borderId="26" xfId="0" applyFont="1" applyBorder="1" applyAlignment="1">
      <alignment/>
    </xf>
    <xf numFmtId="49" fontId="6" fillId="0" borderId="26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49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0" fontId="3" fillId="0" borderId="13" xfId="0" applyFont="1" applyBorder="1" applyAlignment="1">
      <alignment/>
    </xf>
    <xf numFmtId="49" fontId="3" fillId="0" borderId="22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vertical="center"/>
    </xf>
    <xf numFmtId="49" fontId="3" fillId="0" borderId="32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35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left" vertical="center"/>
    </xf>
    <xf numFmtId="49" fontId="3" fillId="0" borderId="32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35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5" xfId="0" applyFont="1" applyBorder="1" applyAlignment="1">
      <alignment/>
    </xf>
    <xf numFmtId="49" fontId="3" fillId="0" borderId="33" xfId="0" applyNumberFormat="1" applyFont="1" applyBorder="1" applyAlignment="1">
      <alignment vertical="center"/>
    </xf>
    <xf numFmtId="49" fontId="3" fillId="0" borderId="26" xfId="0" applyNumberFormat="1" applyFont="1" applyBorder="1" applyAlignment="1">
      <alignment vertical="center"/>
    </xf>
    <xf numFmtId="49" fontId="3" fillId="0" borderId="34" xfId="0" applyNumberFormat="1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left" vertical="center"/>
    </xf>
    <xf numFmtId="49" fontId="3" fillId="0" borderId="26" xfId="0" applyNumberFormat="1" applyFont="1" applyBorder="1" applyAlignment="1">
      <alignment horizontal="left" vertical="center"/>
    </xf>
    <xf numFmtId="49" fontId="3" fillId="0" borderId="34" xfId="0" applyNumberFormat="1" applyFont="1" applyBorder="1" applyAlignment="1">
      <alignment horizontal="left" vertical="center"/>
    </xf>
    <xf numFmtId="0" fontId="3" fillId="0" borderId="36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22" xfId="0" applyFont="1" applyBorder="1" applyAlignment="1">
      <alignment vertical="center" wrapText="1"/>
    </xf>
    <xf numFmtId="49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0" borderId="33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4" xfId="0" applyFont="1" applyBorder="1" applyAlignment="1">
      <alignment/>
    </xf>
    <xf numFmtId="49" fontId="3" fillId="0" borderId="22" xfId="0" applyNumberFormat="1" applyFont="1" applyBorder="1" applyAlignment="1">
      <alignment/>
    </xf>
    <xf numFmtId="49" fontId="3" fillId="0" borderId="23" xfId="0" applyNumberFormat="1" applyFont="1" applyBorder="1" applyAlignment="1">
      <alignment/>
    </xf>
    <xf numFmtId="49" fontId="3" fillId="0" borderId="32" xfId="0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49" fontId="3" fillId="0" borderId="33" xfId="0" applyNumberFormat="1" applyFont="1" applyBorder="1" applyAlignment="1">
      <alignment/>
    </xf>
    <xf numFmtId="49" fontId="3" fillId="0" borderId="26" xfId="0" applyNumberFormat="1" applyFont="1" applyBorder="1" applyAlignment="1">
      <alignment/>
    </xf>
    <xf numFmtId="49" fontId="3" fillId="0" borderId="34" xfId="0" applyNumberFormat="1" applyFont="1" applyBorder="1" applyAlignment="1">
      <alignment/>
    </xf>
    <xf numFmtId="0" fontId="3" fillId="0" borderId="14" xfId="0" applyFont="1" applyBorder="1" applyAlignment="1">
      <alignment horizontal="left"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3" fillId="0" borderId="37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left" wrapText="1"/>
    </xf>
    <xf numFmtId="49" fontId="6" fillId="0" borderId="21" xfId="0" applyNumberFormat="1" applyFont="1" applyBorder="1" applyAlignment="1">
      <alignment horizontal="left" wrapText="1"/>
    </xf>
    <xf numFmtId="49" fontId="6" fillId="0" borderId="29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49" fontId="9" fillId="0" borderId="32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35" xfId="0" applyNumberFormat="1" applyFont="1" applyBorder="1" applyAlignment="1">
      <alignment horizontal="center" vertical="center" wrapText="1"/>
    </xf>
    <xf numFmtId="49" fontId="9" fillId="0" borderId="33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34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32" xfId="0" applyNumberFormat="1" applyFont="1" applyBorder="1" applyAlignment="1">
      <alignment horizontal="left" vertical="center"/>
    </xf>
    <xf numFmtId="49" fontId="6" fillId="0" borderId="33" xfId="0" applyNumberFormat="1" applyFont="1" applyBorder="1" applyAlignment="1">
      <alignment horizontal="left" vertical="center"/>
    </xf>
    <xf numFmtId="49" fontId="6" fillId="0" borderId="26" xfId="0" applyNumberFormat="1" applyFont="1" applyBorder="1" applyAlignment="1">
      <alignment horizontal="left" vertical="center"/>
    </xf>
    <xf numFmtId="49" fontId="6" fillId="0" borderId="34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9" fillId="0" borderId="38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top" wrapText="1"/>
    </xf>
    <xf numFmtId="0" fontId="6" fillId="0" borderId="23" xfId="0" applyNumberFormat="1" applyFont="1" applyBorder="1" applyAlignment="1">
      <alignment horizontal="center" vertical="top" wrapText="1"/>
    </xf>
    <xf numFmtId="0" fontId="6" fillId="0" borderId="32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35" xfId="0" applyNumberFormat="1" applyFont="1" applyBorder="1" applyAlignment="1">
      <alignment horizontal="center" vertical="top" wrapText="1"/>
    </xf>
    <xf numFmtId="0" fontId="6" fillId="0" borderId="33" xfId="0" applyNumberFormat="1" applyFont="1" applyBorder="1" applyAlignment="1">
      <alignment horizontal="center" vertical="top" wrapText="1"/>
    </xf>
    <xf numFmtId="0" fontId="6" fillId="0" borderId="26" xfId="0" applyNumberFormat="1" applyFont="1" applyBorder="1" applyAlignment="1">
      <alignment horizontal="center" vertical="top" wrapText="1"/>
    </xf>
    <xf numFmtId="0" fontId="6" fillId="0" borderId="34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35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right"/>
    </xf>
    <xf numFmtId="0" fontId="6" fillId="0" borderId="22" xfId="0" applyNumberFormat="1" applyFont="1" applyBorder="1" applyAlignment="1">
      <alignment horizontal="right" vertical="top"/>
    </xf>
    <xf numFmtId="0" fontId="6" fillId="0" borderId="23" xfId="0" applyNumberFormat="1" applyFont="1" applyBorder="1" applyAlignment="1">
      <alignment horizontal="right" vertical="top"/>
    </xf>
    <xf numFmtId="0" fontId="6" fillId="0" borderId="32" xfId="0" applyNumberFormat="1" applyFont="1" applyBorder="1" applyAlignment="1">
      <alignment horizontal="right" vertical="top"/>
    </xf>
    <xf numFmtId="0" fontId="6" fillId="0" borderId="10" xfId="0" applyNumberFormat="1" applyFont="1" applyBorder="1" applyAlignment="1">
      <alignment horizontal="right" vertical="top"/>
    </xf>
    <xf numFmtId="0" fontId="6" fillId="0" borderId="0" xfId="0" applyNumberFormat="1" applyFont="1" applyBorder="1" applyAlignment="1">
      <alignment horizontal="right" vertical="top"/>
    </xf>
    <xf numFmtId="0" fontId="6" fillId="0" borderId="35" xfId="0" applyNumberFormat="1" applyFont="1" applyBorder="1" applyAlignment="1">
      <alignment horizontal="right" vertical="top"/>
    </xf>
    <xf numFmtId="0" fontId="6" fillId="0" borderId="33" xfId="0" applyNumberFormat="1" applyFont="1" applyBorder="1" applyAlignment="1">
      <alignment horizontal="right" vertical="top"/>
    </xf>
    <xf numFmtId="0" fontId="6" fillId="0" borderId="26" xfId="0" applyNumberFormat="1" applyFont="1" applyBorder="1" applyAlignment="1">
      <alignment horizontal="right" vertical="top"/>
    </xf>
    <xf numFmtId="0" fontId="6" fillId="0" borderId="34" xfId="0" applyNumberFormat="1" applyFont="1" applyBorder="1" applyAlignment="1">
      <alignment horizontal="right" vertical="top"/>
    </xf>
    <xf numFmtId="0" fontId="6" fillId="0" borderId="22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35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left"/>
    </xf>
    <xf numFmtId="49" fontId="6" fillId="0" borderId="23" xfId="0" applyNumberFormat="1" applyFont="1" applyBorder="1" applyAlignment="1">
      <alignment horizontal="left"/>
    </xf>
    <xf numFmtId="49" fontId="6" fillId="0" borderId="32" xfId="0" applyNumberFormat="1" applyFont="1" applyBorder="1" applyAlignment="1">
      <alignment horizontal="left"/>
    </xf>
    <xf numFmtId="0" fontId="6" fillId="0" borderId="22" xfId="0" applyNumberFormat="1" applyFont="1" applyBorder="1" applyAlignment="1">
      <alignment horizontal="left" vertical="center"/>
    </xf>
    <xf numFmtId="0" fontId="6" fillId="0" borderId="23" xfId="0" applyNumberFormat="1" applyFont="1" applyBorder="1" applyAlignment="1">
      <alignment horizontal="left" vertical="center"/>
    </xf>
    <xf numFmtId="0" fontId="6" fillId="0" borderId="32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35" xfId="0" applyNumberFormat="1" applyFont="1" applyBorder="1" applyAlignment="1">
      <alignment horizontal="left" vertical="center"/>
    </xf>
    <xf numFmtId="0" fontId="6" fillId="0" borderId="33" xfId="0" applyNumberFormat="1" applyFont="1" applyBorder="1" applyAlignment="1">
      <alignment horizontal="left" vertical="center"/>
    </xf>
    <xf numFmtId="0" fontId="6" fillId="0" borderId="26" xfId="0" applyNumberFormat="1" applyFont="1" applyBorder="1" applyAlignment="1">
      <alignment horizontal="left" vertical="center"/>
    </xf>
    <xf numFmtId="0" fontId="6" fillId="0" borderId="34" xfId="0" applyNumberFormat="1" applyFont="1" applyBorder="1" applyAlignment="1">
      <alignment horizontal="left" vertical="center"/>
    </xf>
    <xf numFmtId="49" fontId="6" fillId="0" borderId="33" xfId="0" applyNumberFormat="1" applyFont="1" applyBorder="1" applyAlignment="1">
      <alignment horizontal="left"/>
    </xf>
    <xf numFmtId="49" fontId="6" fillId="0" borderId="26" xfId="0" applyNumberFormat="1" applyFont="1" applyBorder="1" applyAlignment="1">
      <alignment horizontal="left"/>
    </xf>
    <xf numFmtId="49" fontId="6" fillId="0" borderId="34" xfId="0" applyNumberFormat="1" applyFont="1" applyBorder="1" applyAlignment="1">
      <alignment horizontal="left"/>
    </xf>
    <xf numFmtId="49" fontId="6" fillId="0" borderId="20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left"/>
    </xf>
    <xf numFmtId="49" fontId="6" fillId="0" borderId="29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right" vertical="top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/>
    </xf>
    <xf numFmtId="49" fontId="6" fillId="0" borderId="35" xfId="0" applyNumberFormat="1" applyFont="1" applyBorder="1" applyAlignment="1">
      <alignment horizontal="left"/>
    </xf>
    <xf numFmtId="49" fontId="6" fillId="0" borderId="22" xfId="0" applyNumberFormat="1" applyFont="1" applyBorder="1" applyAlignment="1">
      <alignment horizontal="left" vertical="top"/>
    </xf>
    <xf numFmtId="49" fontId="6" fillId="0" borderId="23" xfId="0" applyNumberFormat="1" applyFont="1" applyBorder="1" applyAlignment="1">
      <alignment horizontal="left" vertical="top"/>
    </xf>
    <xf numFmtId="49" fontId="6" fillId="0" borderId="32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left" vertical="top"/>
    </xf>
    <xf numFmtId="49" fontId="6" fillId="0" borderId="35" xfId="0" applyNumberFormat="1" applyFont="1" applyBorder="1" applyAlignment="1">
      <alignment horizontal="left" vertical="top"/>
    </xf>
    <xf numFmtId="49" fontId="6" fillId="0" borderId="33" xfId="0" applyNumberFormat="1" applyFont="1" applyBorder="1" applyAlignment="1">
      <alignment horizontal="left" vertical="top"/>
    </xf>
    <xf numFmtId="49" fontId="6" fillId="0" borderId="26" xfId="0" applyNumberFormat="1" applyFont="1" applyBorder="1" applyAlignment="1">
      <alignment horizontal="left" vertical="top"/>
    </xf>
    <xf numFmtId="49" fontId="6" fillId="0" borderId="34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6" fillId="0" borderId="3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right"/>
    </xf>
    <xf numFmtId="0" fontId="6" fillId="0" borderId="29" xfId="0" applyNumberFormat="1" applyFont="1" applyBorder="1" applyAlignment="1">
      <alignment horizontal="right"/>
    </xf>
    <xf numFmtId="49" fontId="6" fillId="0" borderId="20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center" wrapText="1"/>
    </xf>
    <xf numFmtId="49" fontId="6" fillId="0" borderId="29" xfId="0" applyNumberFormat="1" applyFont="1" applyBorder="1" applyAlignment="1">
      <alignment horizontal="center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3" xfId="0" applyNumberFormat="1" applyFont="1" applyBorder="1" applyAlignment="1">
      <alignment horizontal="center" wrapText="1"/>
    </xf>
    <xf numFmtId="49" fontId="6" fillId="0" borderId="32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49" fontId="6" fillId="0" borderId="35" xfId="0" applyNumberFormat="1" applyFont="1" applyBorder="1" applyAlignment="1">
      <alignment horizontal="center" wrapText="1"/>
    </xf>
    <xf numFmtId="49" fontId="6" fillId="0" borderId="33" xfId="0" applyNumberFormat="1" applyFont="1" applyBorder="1" applyAlignment="1">
      <alignment horizontal="center" wrapText="1"/>
    </xf>
    <xf numFmtId="49" fontId="6" fillId="0" borderId="26" xfId="0" applyNumberFormat="1" applyFont="1" applyBorder="1" applyAlignment="1">
      <alignment horizontal="center" wrapText="1"/>
    </xf>
    <xf numFmtId="49" fontId="6" fillId="0" borderId="34" xfId="0" applyNumberFormat="1" applyFont="1" applyBorder="1" applyAlignment="1">
      <alignment horizontal="center" wrapText="1"/>
    </xf>
    <xf numFmtId="0" fontId="16" fillId="0" borderId="0" xfId="0" applyNumberFormat="1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2" fontId="25" fillId="0" borderId="20" xfId="0" applyNumberFormat="1" applyFont="1" applyBorder="1" applyAlignment="1">
      <alignment horizontal="center"/>
    </xf>
    <xf numFmtId="2" fontId="25" fillId="0" borderId="21" xfId="0" applyNumberFormat="1" applyFont="1" applyBorder="1" applyAlignment="1">
      <alignment horizontal="center"/>
    </xf>
    <xf numFmtId="2" fontId="25" fillId="0" borderId="42" xfId="0" applyNumberFormat="1" applyFont="1" applyBorder="1" applyAlignment="1">
      <alignment horizontal="center"/>
    </xf>
    <xf numFmtId="0" fontId="25" fillId="0" borderId="18" xfId="0" applyNumberFormat="1" applyFont="1" applyBorder="1" applyAlignment="1">
      <alignment horizontal="center" vertical="top"/>
    </xf>
    <xf numFmtId="0" fontId="25" fillId="0" borderId="43" xfId="0" applyNumberFormat="1" applyFont="1" applyBorder="1" applyAlignment="1">
      <alignment horizontal="center" vertical="top"/>
    </xf>
    <xf numFmtId="0" fontId="25" fillId="0" borderId="44" xfId="0" applyNumberFormat="1" applyFont="1" applyBorder="1" applyAlignment="1">
      <alignment horizontal="center" vertical="top"/>
    </xf>
    <xf numFmtId="0" fontId="26" fillId="0" borderId="18" xfId="0" applyFont="1" applyBorder="1" applyAlignment="1">
      <alignment horizontal="center"/>
    </xf>
    <xf numFmtId="0" fontId="26" fillId="0" borderId="44" xfId="0" applyFont="1" applyBorder="1" applyAlignment="1">
      <alignment horizontal="center"/>
    </xf>
    <xf numFmtId="2" fontId="25" fillId="0" borderId="18" xfId="0" applyNumberFormat="1" applyFont="1" applyBorder="1" applyAlignment="1">
      <alignment horizontal="center"/>
    </xf>
    <xf numFmtId="2" fontId="25" fillId="0" borderId="43" xfId="0" applyNumberFormat="1" applyFont="1" applyBorder="1" applyAlignment="1">
      <alignment horizontal="center"/>
    </xf>
    <xf numFmtId="2" fontId="25" fillId="0" borderId="45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left" vertical="top" wrapText="1"/>
    </xf>
    <xf numFmtId="0" fontId="0" fillId="0" borderId="29" xfId="0" applyFont="1" applyBorder="1" applyAlignment="1">
      <alignment horizontal="left" wrapText="1"/>
    </xf>
    <xf numFmtId="0" fontId="18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2" fontId="25" fillId="0" borderId="20" xfId="0" applyNumberFormat="1" applyFont="1" applyBorder="1" applyAlignment="1">
      <alignment horizontal="center" vertical="top"/>
    </xf>
    <xf numFmtId="2" fontId="25" fillId="0" borderId="21" xfId="0" applyNumberFormat="1" applyFont="1" applyBorder="1" applyAlignment="1">
      <alignment horizontal="center" vertical="top"/>
    </xf>
    <xf numFmtId="2" fontId="25" fillId="0" borderId="42" xfId="0" applyNumberFormat="1" applyFont="1" applyBorder="1" applyAlignment="1">
      <alignment horizontal="center" vertical="top"/>
    </xf>
    <xf numFmtId="0" fontId="18" fillId="33" borderId="11" xfId="0" applyFont="1" applyFill="1" applyBorder="1" applyAlignment="1">
      <alignment/>
    </xf>
    <xf numFmtId="0" fontId="18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2" fontId="25" fillId="33" borderId="11" xfId="0" applyNumberFormat="1" applyFont="1" applyFill="1" applyBorder="1" applyAlignment="1">
      <alignment horizontal="center" vertical="top"/>
    </xf>
    <xf numFmtId="0" fontId="0" fillId="33" borderId="11" xfId="0" applyFont="1" applyFill="1" applyBorder="1" applyAlignment="1">
      <alignment horizontal="center" vertical="top"/>
    </xf>
    <xf numFmtId="0" fontId="0" fillId="33" borderId="24" xfId="0" applyFont="1" applyFill="1" applyBorder="1" applyAlignment="1">
      <alignment horizontal="center" vertical="top"/>
    </xf>
    <xf numFmtId="0" fontId="25" fillId="33" borderId="20" xfId="0" applyNumberFormat="1" applyFont="1" applyFill="1" applyBorder="1" applyAlignment="1">
      <alignment horizontal="center" vertical="top"/>
    </xf>
    <xf numFmtId="0" fontId="25" fillId="33" borderId="21" xfId="0" applyNumberFormat="1" applyFont="1" applyFill="1" applyBorder="1" applyAlignment="1">
      <alignment horizontal="center" vertical="top"/>
    </xf>
    <xf numFmtId="0" fontId="25" fillId="33" borderId="29" xfId="0" applyNumberFormat="1" applyFont="1" applyFill="1" applyBorder="1" applyAlignment="1">
      <alignment horizontal="center" vertical="top"/>
    </xf>
    <xf numFmtId="0" fontId="26" fillId="33" borderId="20" xfId="0" applyFont="1" applyFill="1" applyBorder="1" applyAlignment="1">
      <alignment horizontal="center" vertical="top"/>
    </xf>
    <xf numFmtId="0" fontId="26" fillId="33" borderId="29" xfId="0" applyFont="1" applyFill="1" applyBorder="1" applyAlignment="1">
      <alignment horizontal="center" vertical="top"/>
    </xf>
    <xf numFmtId="2" fontId="25" fillId="33" borderId="20" xfId="0" applyNumberFormat="1" applyFont="1" applyFill="1" applyBorder="1" applyAlignment="1">
      <alignment horizontal="center" vertical="top"/>
    </xf>
    <xf numFmtId="2" fontId="25" fillId="33" borderId="23" xfId="0" applyNumberFormat="1" applyFont="1" applyFill="1" applyBorder="1" applyAlignment="1">
      <alignment horizontal="center" vertical="top"/>
    </xf>
    <xf numFmtId="2" fontId="25" fillId="33" borderId="47" xfId="0" applyNumberFormat="1" applyFont="1" applyFill="1" applyBorder="1" applyAlignment="1">
      <alignment horizontal="center" vertical="top"/>
    </xf>
    <xf numFmtId="0" fontId="25" fillId="33" borderId="22" xfId="0" applyNumberFormat="1" applyFont="1" applyFill="1" applyBorder="1" applyAlignment="1">
      <alignment horizontal="center" vertical="top"/>
    </xf>
    <xf numFmtId="0" fontId="25" fillId="33" borderId="23" xfId="0" applyNumberFormat="1" applyFont="1" applyFill="1" applyBorder="1" applyAlignment="1">
      <alignment horizontal="center" vertical="top"/>
    </xf>
    <xf numFmtId="0" fontId="25" fillId="33" borderId="32" xfId="0" applyNumberFormat="1" applyFont="1" applyFill="1" applyBorder="1" applyAlignment="1">
      <alignment horizontal="center" vertical="top"/>
    </xf>
    <xf numFmtId="0" fontId="26" fillId="33" borderId="22" xfId="0" applyFont="1" applyFill="1" applyBorder="1" applyAlignment="1">
      <alignment horizontal="center" vertical="top"/>
    </xf>
    <xf numFmtId="0" fontId="26" fillId="33" borderId="32" xfId="0" applyFont="1" applyFill="1" applyBorder="1" applyAlignment="1">
      <alignment horizontal="center" vertical="top"/>
    </xf>
    <xf numFmtId="2" fontId="25" fillId="33" borderId="22" xfId="0" applyNumberFormat="1" applyFont="1" applyFill="1" applyBorder="1" applyAlignment="1">
      <alignment horizontal="center" vertical="top"/>
    </xf>
    <xf numFmtId="0" fontId="0" fillId="33" borderId="21" xfId="0" applyFont="1" applyFill="1" applyBorder="1" applyAlignment="1">
      <alignment horizontal="center" vertical="top"/>
    </xf>
    <xf numFmtId="0" fontId="0" fillId="33" borderId="29" xfId="0" applyFont="1" applyFill="1" applyBorder="1" applyAlignment="1">
      <alignment horizontal="center" vertical="top"/>
    </xf>
    <xf numFmtId="2" fontId="25" fillId="33" borderId="24" xfId="0" applyNumberFormat="1" applyFont="1" applyFill="1" applyBorder="1" applyAlignment="1">
      <alignment horizontal="center" vertical="top"/>
    </xf>
    <xf numFmtId="0" fontId="0" fillId="33" borderId="42" xfId="0" applyFont="1" applyFill="1" applyBorder="1" applyAlignment="1">
      <alignment horizontal="center" vertical="top"/>
    </xf>
    <xf numFmtId="0" fontId="18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0" fillId="0" borderId="49" xfId="0" applyFont="1" applyBorder="1" applyAlignment="1">
      <alignment/>
    </xf>
    <xf numFmtId="0" fontId="0" fillId="0" borderId="51" xfId="0" applyFont="1" applyBorder="1" applyAlignment="1">
      <alignment/>
    </xf>
    <xf numFmtId="0" fontId="18" fillId="33" borderId="52" xfId="0" applyFont="1" applyFill="1" applyBorder="1" applyAlignment="1">
      <alignment horizontal="left"/>
    </xf>
    <xf numFmtId="0" fontId="18" fillId="33" borderId="39" xfId="0" applyFont="1" applyFill="1" applyBorder="1" applyAlignment="1">
      <alignment horizontal="left"/>
    </xf>
    <xf numFmtId="0" fontId="18" fillId="33" borderId="19" xfId="0" applyFont="1" applyFill="1" applyBorder="1" applyAlignment="1">
      <alignment horizontal="left"/>
    </xf>
    <xf numFmtId="0" fontId="17" fillId="33" borderId="53" xfId="0" applyFont="1" applyFill="1" applyBorder="1" applyAlignment="1">
      <alignment horizontal="center" vertical="top" wrapText="1"/>
    </xf>
    <xf numFmtId="0" fontId="0" fillId="33" borderId="31" xfId="0" applyFill="1" applyBorder="1" applyAlignment="1">
      <alignment horizontal="center" vertical="top" wrapText="1"/>
    </xf>
    <xf numFmtId="0" fontId="17" fillId="33" borderId="52" xfId="0" applyFont="1" applyFill="1" applyBorder="1" applyAlignment="1">
      <alignment horizontal="center" vertical="top" wrapText="1"/>
    </xf>
    <xf numFmtId="0" fontId="20" fillId="33" borderId="39" xfId="0" applyFont="1" applyFill="1" applyBorder="1" applyAlignment="1">
      <alignment horizontal="center" vertical="top" wrapText="1"/>
    </xf>
    <xf numFmtId="0" fontId="20" fillId="33" borderId="54" xfId="0" applyFont="1" applyFill="1" applyBorder="1" applyAlignment="1">
      <alignment horizontal="center" vertical="top" wrapText="1"/>
    </xf>
    <xf numFmtId="0" fontId="17" fillId="33" borderId="55" xfId="0" applyFont="1" applyFill="1" applyBorder="1" applyAlignment="1">
      <alignment horizontal="center" vertical="top" wrapText="1"/>
    </xf>
    <xf numFmtId="0" fontId="1" fillId="33" borderId="56" xfId="0" applyFont="1" applyFill="1" applyBorder="1" applyAlignment="1">
      <alignment/>
    </xf>
    <xf numFmtId="0" fontId="1" fillId="33" borderId="57" xfId="0" applyFont="1" applyFill="1" applyBorder="1" applyAlignment="1">
      <alignment/>
    </xf>
    <xf numFmtId="0" fontId="1" fillId="33" borderId="58" xfId="0" applyFont="1" applyFill="1" applyBorder="1" applyAlignment="1">
      <alignment/>
    </xf>
    <xf numFmtId="0" fontId="17" fillId="33" borderId="12" xfId="0" applyFont="1" applyFill="1" applyBorder="1" applyAlignment="1">
      <alignment horizontal="center" vertical="top" wrapText="1"/>
    </xf>
    <xf numFmtId="0" fontId="17" fillId="0" borderId="55" xfId="0" applyFont="1" applyBorder="1" applyAlignment="1">
      <alignment horizontal="center" vertical="top" wrapText="1"/>
    </xf>
    <xf numFmtId="0" fontId="1" fillId="0" borderId="59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61" xfId="0" applyFont="1" applyBorder="1" applyAlignment="1">
      <alignment/>
    </xf>
    <xf numFmtId="0" fontId="17" fillId="33" borderId="18" xfId="0" applyFont="1" applyFill="1" applyBorder="1" applyAlignment="1">
      <alignment horizontal="center" vertical="top" wrapText="1"/>
    </xf>
    <xf numFmtId="0" fontId="1" fillId="33" borderId="43" xfId="0" applyFont="1" applyFill="1" applyBorder="1" applyAlignment="1">
      <alignment horizontal="center" vertical="top" wrapText="1"/>
    </xf>
    <xf numFmtId="0" fontId="1" fillId="33" borderId="44" xfId="0" applyFont="1" applyFill="1" applyBorder="1" applyAlignment="1">
      <alignment horizontal="center" vertical="top" wrapText="1"/>
    </xf>
    <xf numFmtId="0" fontId="17" fillId="33" borderId="43" xfId="0" applyFont="1" applyFill="1" applyBorder="1" applyAlignment="1">
      <alignment horizontal="center" vertical="top" wrapText="1"/>
    </xf>
    <xf numFmtId="0" fontId="17" fillId="33" borderId="44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/>
    </xf>
    <xf numFmtId="49" fontId="22" fillId="0" borderId="26" xfId="0" applyNumberFormat="1" applyFont="1" applyBorder="1" applyAlignment="1">
      <alignment horizontal="left"/>
    </xf>
    <xf numFmtId="0" fontId="17" fillId="0" borderId="62" xfId="0" applyFont="1" applyBorder="1" applyAlignment="1">
      <alignment horizontal="center" vertical="top" wrapText="1"/>
    </xf>
    <xf numFmtId="0" fontId="17" fillId="0" borderId="63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17" fillId="33" borderId="13" xfId="0" applyFont="1" applyFill="1" applyBorder="1" applyAlignment="1">
      <alignment horizontal="center" vertical="top" wrapText="1"/>
    </xf>
    <xf numFmtId="0" fontId="17" fillId="33" borderId="39" xfId="0" applyFont="1" applyFill="1" applyBorder="1" applyAlignment="1">
      <alignment horizontal="center" vertical="top" wrapText="1"/>
    </xf>
    <xf numFmtId="0" fontId="1" fillId="33" borderId="39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9" fillId="0" borderId="64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6" fillId="0" borderId="15" xfId="0" applyFont="1" applyBorder="1" applyAlignment="1">
      <alignment horizontal="left" indent="2"/>
    </xf>
    <xf numFmtId="0" fontId="6" fillId="0" borderId="24" xfId="0" applyFont="1" applyBorder="1" applyAlignment="1">
      <alignment horizontal="justify"/>
    </xf>
    <xf numFmtId="0" fontId="6" fillId="0" borderId="65" xfId="0" applyFont="1" applyBorder="1" applyAlignment="1">
      <alignment/>
    </xf>
    <xf numFmtId="0" fontId="6" fillId="0" borderId="66" xfId="0" applyFont="1" applyBorder="1" applyAlignment="1">
      <alignment/>
    </xf>
    <xf numFmtId="0" fontId="6" fillId="0" borderId="67" xfId="0" applyFont="1" applyBorder="1" applyAlignment="1">
      <alignment horizontal="left" indent="2"/>
    </xf>
    <xf numFmtId="0" fontId="6" fillId="0" borderId="68" xfId="0" applyFont="1" applyBorder="1" applyAlignment="1">
      <alignment horizontal="justify"/>
    </xf>
    <xf numFmtId="0" fontId="6" fillId="0" borderId="69" xfId="0" applyFont="1" applyBorder="1" applyAlignment="1">
      <alignment/>
    </xf>
    <xf numFmtId="0" fontId="6" fillId="0" borderId="51" xfId="0" applyFont="1" applyBorder="1" applyAlignment="1">
      <alignment/>
    </xf>
    <xf numFmtId="0" fontId="6" fillId="0" borderId="63" xfId="0" applyFont="1" applyBorder="1" applyAlignment="1">
      <alignment horizontal="left" indent="2"/>
    </xf>
    <xf numFmtId="0" fontId="6" fillId="0" borderId="70" xfId="0" applyFont="1" applyBorder="1" applyAlignment="1">
      <alignment horizontal="justify"/>
    </xf>
    <xf numFmtId="0" fontId="6" fillId="0" borderId="27" xfId="0" applyFont="1" applyBorder="1" applyAlignment="1">
      <alignment horizontal="left" vertical="center" wrapText="1"/>
    </xf>
    <xf numFmtId="0" fontId="6" fillId="0" borderId="71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top"/>
    </xf>
    <xf numFmtId="0" fontId="6" fillId="0" borderId="71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indent="2"/>
    </xf>
    <xf numFmtId="0" fontId="64" fillId="0" borderId="70" xfId="42" applyFont="1" applyBorder="1" applyAlignment="1" applyProtection="1">
      <alignment horizontal="justify"/>
      <protection/>
    </xf>
    <xf numFmtId="0" fontId="6" fillId="0" borderId="27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 inden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wrapText="1"/>
    </xf>
    <xf numFmtId="0" fontId="0" fillId="0" borderId="14" xfId="0" applyFill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vertical="center" wrapText="1"/>
    </xf>
    <xf numFmtId="49" fontId="3" fillId="0" borderId="36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36" xfId="0" applyFont="1" applyBorder="1" applyAlignment="1">
      <alignment horizontal="right"/>
    </xf>
    <xf numFmtId="49" fontId="3" fillId="0" borderId="36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3" fillId="0" borderId="33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49" fontId="3" fillId="0" borderId="33" xfId="0" applyNumberFormat="1" applyFont="1" applyBorder="1" applyAlignment="1">
      <alignment horizontal="left"/>
    </xf>
    <xf numFmtId="49" fontId="3" fillId="0" borderId="26" xfId="0" applyNumberFormat="1" applyFont="1" applyBorder="1" applyAlignment="1">
      <alignment horizontal="left"/>
    </xf>
    <xf numFmtId="49" fontId="3" fillId="0" borderId="34" xfId="0" applyNumberFormat="1" applyFont="1" applyBorder="1" applyAlignment="1">
      <alignment horizontal="left"/>
    </xf>
    <xf numFmtId="0" fontId="46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2" fontId="3" fillId="0" borderId="22" xfId="0" applyNumberFormat="1" applyFont="1" applyBorder="1" applyAlignment="1">
      <alignment horizontal="right"/>
    </xf>
    <xf numFmtId="2" fontId="3" fillId="0" borderId="23" xfId="0" applyNumberFormat="1" applyFont="1" applyBorder="1" applyAlignment="1">
      <alignment horizontal="right"/>
    </xf>
    <xf numFmtId="2" fontId="3" fillId="0" borderId="32" xfId="0" applyNumberFormat="1" applyFont="1" applyBorder="1" applyAlignment="1">
      <alignment horizontal="right"/>
    </xf>
    <xf numFmtId="2" fontId="3" fillId="0" borderId="22" xfId="0" applyNumberFormat="1" applyFont="1" applyBorder="1" applyAlignment="1">
      <alignment horizontal="left"/>
    </xf>
    <xf numFmtId="2" fontId="3" fillId="0" borderId="23" xfId="0" applyNumberFormat="1" applyFont="1" applyBorder="1" applyAlignment="1">
      <alignment horizontal="left"/>
    </xf>
    <xf numFmtId="2" fontId="3" fillId="0" borderId="32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left" vertical="center" wrapText="1"/>
    </xf>
    <xf numFmtId="49" fontId="2" fillId="0" borderId="32" xfId="0" applyNumberFormat="1" applyFont="1" applyBorder="1" applyAlignment="1">
      <alignment horizontal="left" vertical="center" wrapText="1"/>
    </xf>
    <xf numFmtId="49" fontId="2" fillId="0" borderId="33" xfId="0" applyNumberFormat="1" applyFont="1" applyBorder="1" applyAlignment="1">
      <alignment horizontal="left" vertical="center" wrapText="1"/>
    </xf>
    <xf numFmtId="49" fontId="2" fillId="0" borderId="26" xfId="0" applyNumberFormat="1" applyFont="1" applyBorder="1" applyAlignment="1">
      <alignment horizontal="left" vertical="center" wrapText="1"/>
    </xf>
    <xf numFmtId="49" fontId="2" fillId="0" borderId="34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left" wrapText="1"/>
    </xf>
    <xf numFmtId="49" fontId="3" fillId="0" borderId="29" xfId="0" applyNumberFormat="1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left" vertical="center" wrapText="1"/>
    </xf>
    <xf numFmtId="49" fontId="3" fillId="0" borderId="32" xfId="0" applyNumberFormat="1" applyFont="1" applyBorder="1" applyAlignment="1">
      <alignment horizontal="left" vertical="center" wrapText="1"/>
    </xf>
    <xf numFmtId="49" fontId="3" fillId="0" borderId="33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3" fillId="0" borderId="34" xfId="0" applyNumberFormat="1" applyFont="1" applyBorder="1" applyAlignment="1">
      <alignment horizontal="left" vertical="center" wrapText="1"/>
    </xf>
    <xf numFmtId="186" fontId="3" fillId="0" borderId="22" xfId="0" applyNumberFormat="1" applyFont="1" applyBorder="1" applyAlignment="1">
      <alignment horizontal="right" vertical="center"/>
    </xf>
    <xf numFmtId="186" fontId="3" fillId="0" borderId="23" xfId="0" applyNumberFormat="1" applyFont="1" applyBorder="1" applyAlignment="1">
      <alignment horizontal="right" vertical="center"/>
    </xf>
    <xf numFmtId="186" fontId="3" fillId="0" borderId="32" xfId="0" applyNumberFormat="1" applyFont="1" applyBorder="1" applyAlignment="1">
      <alignment horizontal="right" vertical="center"/>
    </xf>
    <xf numFmtId="186" fontId="3" fillId="0" borderId="10" xfId="0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horizontal="right" vertical="center"/>
    </xf>
    <xf numFmtId="186" fontId="3" fillId="0" borderId="35" xfId="0" applyNumberFormat="1" applyFont="1" applyBorder="1" applyAlignment="1">
      <alignment horizontal="right" vertical="center"/>
    </xf>
    <xf numFmtId="186" fontId="3" fillId="0" borderId="33" xfId="0" applyNumberFormat="1" applyFont="1" applyBorder="1" applyAlignment="1">
      <alignment horizontal="right" vertical="center"/>
    </xf>
    <xf numFmtId="186" fontId="3" fillId="0" borderId="26" xfId="0" applyNumberFormat="1" applyFont="1" applyBorder="1" applyAlignment="1">
      <alignment horizontal="right" vertical="center"/>
    </xf>
    <xf numFmtId="186" fontId="3" fillId="0" borderId="34" xfId="0" applyNumberFormat="1" applyFont="1" applyBorder="1" applyAlignment="1">
      <alignment horizontal="right" vertical="center"/>
    </xf>
    <xf numFmtId="186" fontId="3" fillId="0" borderId="11" xfId="0" applyNumberFormat="1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dxfs count="6"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ont>
        <b val="0"/>
        <i/>
      </font>
      <numFmt numFmtId="187" formatCode="@"/>
    </dxf>
    <dxf>
      <font>
        <b val="0"/>
        <i/>
      </font>
      <fill>
        <gradientFill degree="90">
          <stop position="0">
            <color theme="0"/>
          </stop>
          <stop position="1">
            <color theme="4"/>
          </stop>
        </gradient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1362075</xdr:colOff>
      <xdr:row>0</xdr:row>
      <xdr:rowOff>0</xdr:rowOff>
    </xdr:from>
    <xdr:to>
      <xdr:col>0</xdr:col>
      <xdr:colOff>2790825</xdr:colOff>
      <xdr:row>2</xdr:row>
      <xdr:rowOff>104775</xdr:rowOff>
    </xdr:to>
    <xdr:pic>
      <xdr:nvPicPr>
        <xdr:cNvPr id="1" name="Picture 1" descr="Безымянный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0"/>
          <a:ext cx="14287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aiysberg_lavr@mail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iysberg_lavr@mail.ru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27"/>
  <sheetViews>
    <sheetView tabSelected="1" zoomScalePageLayoutView="0" workbookViewId="0" topLeftCell="A1">
      <selection activeCell="BZ28" sqref="BZ28"/>
    </sheetView>
  </sheetViews>
  <sheetFormatPr defaultColWidth="1.37890625" defaultRowHeight="12.75"/>
  <cols>
    <col min="1" max="32" width="1.37890625" style="18" customWidth="1"/>
    <col min="33" max="33" width="4.00390625" style="18" customWidth="1"/>
    <col min="34" max="48" width="1.37890625" style="18" customWidth="1"/>
    <col min="49" max="49" width="4.375" style="18" bestFit="1" customWidth="1"/>
    <col min="50" max="55" width="1.37890625" style="18" customWidth="1"/>
    <col min="56" max="56" width="0.2421875" style="18" customWidth="1"/>
    <col min="57" max="57" width="1.37890625" style="18" hidden="1" customWidth="1"/>
    <col min="58" max="16384" width="1.37890625" style="18" customWidth="1"/>
  </cols>
  <sheetData>
    <row r="1" s="7" customFormat="1" ht="11.25">
      <c r="BL1" s="8" t="s">
        <v>366</v>
      </c>
    </row>
    <row r="2" s="7" customFormat="1" ht="11.25">
      <c r="BL2" s="8" t="s">
        <v>119</v>
      </c>
    </row>
    <row r="3" s="7" customFormat="1" ht="11.25">
      <c r="BL3" s="8" t="s">
        <v>120</v>
      </c>
    </row>
    <row r="4" s="9" customFormat="1" ht="15.75"/>
    <row r="5" s="9" customFormat="1" ht="15.75"/>
    <row r="6" spans="1:64" s="10" customFormat="1" ht="18.75">
      <c r="A6" s="104" t="s">
        <v>367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</row>
    <row r="7" spans="1:64" s="10" customFormat="1" ht="18.75">
      <c r="A7" s="104" t="s">
        <v>368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</row>
    <row r="8" spans="1:64" s="10" customFormat="1" ht="18.75">
      <c r="A8" s="104" t="s">
        <v>369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</row>
    <row r="9" spans="1:64" s="10" customFormat="1" ht="18.75">
      <c r="A9" s="104" t="s">
        <v>370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</row>
    <row r="10" spans="1:64" s="10" customFormat="1" ht="18.75">
      <c r="A10" s="104" t="s">
        <v>371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</row>
    <row r="11" s="9" customFormat="1" ht="15.75"/>
    <row r="12" s="9" customFormat="1" ht="15.75"/>
    <row r="13" spans="2:59" s="12" customFormat="1" ht="15.75">
      <c r="B13" s="11" t="s">
        <v>372</v>
      </c>
      <c r="V13" s="105" t="s">
        <v>213</v>
      </c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</row>
    <row r="14" spans="2:46" s="12" customFormat="1" ht="15.75">
      <c r="B14" s="11" t="s">
        <v>125</v>
      </c>
      <c r="F14" s="106" t="s">
        <v>246</v>
      </c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</row>
    <row r="15" spans="2:46" s="12" customFormat="1" ht="15.75">
      <c r="B15" s="11" t="s">
        <v>126</v>
      </c>
      <c r="F15" s="106" t="s">
        <v>247</v>
      </c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</row>
    <row r="16" s="9" customFormat="1" ht="15.75"/>
    <row r="17" spans="1:64" s="13" customFormat="1" ht="12.75">
      <c r="A17" s="107" t="s">
        <v>288</v>
      </c>
      <c r="B17" s="107"/>
      <c r="C17" s="107"/>
      <c r="D17" s="107"/>
      <c r="E17" s="107"/>
      <c r="F17" s="107"/>
      <c r="G17" s="107" t="s">
        <v>127</v>
      </c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 t="s">
        <v>129</v>
      </c>
      <c r="AI17" s="107"/>
      <c r="AJ17" s="107"/>
      <c r="AK17" s="107"/>
      <c r="AL17" s="107"/>
      <c r="AM17" s="107"/>
      <c r="AN17" s="162" t="s">
        <v>34</v>
      </c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07" t="s">
        <v>373</v>
      </c>
      <c r="BG17" s="107"/>
      <c r="BH17" s="107"/>
      <c r="BI17" s="107"/>
      <c r="BJ17" s="107"/>
      <c r="BK17" s="107"/>
      <c r="BL17" s="107"/>
    </row>
    <row r="18" spans="1:64" s="13" customFormat="1" ht="12.75" customHeight="1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 t="s">
        <v>374</v>
      </c>
      <c r="AO18" s="111"/>
      <c r="AP18" s="111"/>
      <c r="AQ18" s="111"/>
      <c r="AR18" s="111"/>
      <c r="AS18" s="111"/>
      <c r="AT18" s="111"/>
      <c r="AU18" s="111"/>
      <c r="AV18" s="111"/>
      <c r="AW18" s="111" t="s">
        <v>375</v>
      </c>
      <c r="AX18" s="111"/>
      <c r="AY18" s="111"/>
      <c r="AZ18" s="111"/>
      <c r="BA18" s="111"/>
      <c r="BB18" s="111"/>
      <c r="BC18" s="111"/>
      <c r="BD18" s="111"/>
      <c r="BE18" s="111"/>
      <c r="BF18" s="111" t="s">
        <v>376</v>
      </c>
      <c r="BG18" s="111"/>
      <c r="BH18" s="111"/>
      <c r="BI18" s="111"/>
      <c r="BJ18" s="111"/>
      <c r="BK18" s="111"/>
      <c r="BL18" s="111"/>
    </row>
    <row r="19" spans="1:64" s="13" customFormat="1" ht="15" customHeight="1">
      <c r="A19" s="465" t="s">
        <v>28</v>
      </c>
      <c r="B19" s="465"/>
      <c r="C19" s="465"/>
      <c r="D19" s="465"/>
      <c r="E19" s="465"/>
      <c r="F19" s="465"/>
      <c r="G19" s="161" t="s">
        <v>377</v>
      </c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466" t="s">
        <v>315</v>
      </c>
      <c r="AI19" s="466"/>
      <c r="AJ19" s="466"/>
      <c r="AK19" s="466"/>
      <c r="AL19" s="466"/>
      <c r="AM19" s="466"/>
      <c r="AN19" s="466" t="s">
        <v>315</v>
      </c>
      <c r="AO19" s="466"/>
      <c r="AP19" s="466"/>
      <c r="AQ19" s="466"/>
      <c r="AR19" s="466"/>
      <c r="AS19" s="466"/>
      <c r="AT19" s="466"/>
      <c r="AU19" s="466"/>
      <c r="AV19" s="466"/>
      <c r="AW19" s="466" t="s">
        <v>315</v>
      </c>
      <c r="AX19" s="466"/>
      <c r="AY19" s="466"/>
      <c r="AZ19" s="466"/>
      <c r="BA19" s="466"/>
      <c r="BB19" s="466"/>
      <c r="BC19" s="466"/>
      <c r="BD19" s="466"/>
      <c r="BE19" s="466"/>
      <c r="BF19" s="465" t="s">
        <v>315</v>
      </c>
      <c r="BG19" s="465"/>
      <c r="BH19" s="465"/>
      <c r="BI19" s="465"/>
      <c r="BJ19" s="465"/>
      <c r="BK19" s="465"/>
      <c r="BL19" s="465"/>
    </row>
    <row r="20" spans="1:64" s="13" customFormat="1" ht="12.75">
      <c r="A20" s="467" t="s">
        <v>0</v>
      </c>
      <c r="B20" s="468"/>
      <c r="C20" s="468"/>
      <c r="D20" s="468"/>
      <c r="E20" s="468"/>
      <c r="F20" s="469"/>
      <c r="G20" s="121" t="s">
        <v>378</v>
      </c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34" t="s">
        <v>379</v>
      </c>
      <c r="AI20" s="135"/>
      <c r="AJ20" s="135"/>
      <c r="AK20" s="135"/>
      <c r="AL20" s="135"/>
      <c r="AM20" s="136"/>
      <c r="AN20" s="181">
        <v>158553.04</v>
      </c>
      <c r="AO20" s="182"/>
      <c r="AP20" s="182"/>
      <c r="AQ20" s="182"/>
      <c r="AR20" s="182"/>
      <c r="AS20" s="182"/>
      <c r="AT20" s="182"/>
      <c r="AU20" s="182"/>
      <c r="AV20" s="183"/>
      <c r="AW20" s="515">
        <v>229041.830945</v>
      </c>
      <c r="AX20" s="182"/>
      <c r="AY20" s="182"/>
      <c r="AZ20" s="182"/>
      <c r="BA20" s="182"/>
      <c r="BB20" s="182"/>
      <c r="BC20" s="182"/>
      <c r="BD20" s="182"/>
      <c r="BE20" s="183"/>
      <c r="BF20" s="500" t="s">
        <v>515</v>
      </c>
      <c r="BG20" s="501"/>
      <c r="BH20" s="501"/>
      <c r="BI20" s="501"/>
      <c r="BJ20" s="501"/>
      <c r="BK20" s="501"/>
      <c r="BL20" s="502"/>
    </row>
    <row r="21" spans="1:64" s="13" customFormat="1" ht="21" customHeight="1">
      <c r="A21" s="470"/>
      <c r="B21" s="471"/>
      <c r="C21" s="471"/>
      <c r="D21" s="471"/>
      <c r="E21" s="471"/>
      <c r="F21" s="472"/>
      <c r="G21" s="161" t="s">
        <v>380</v>
      </c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55"/>
      <c r="AI21" s="156"/>
      <c r="AJ21" s="156"/>
      <c r="AK21" s="156"/>
      <c r="AL21" s="156"/>
      <c r="AM21" s="157"/>
      <c r="AN21" s="187"/>
      <c r="AO21" s="188"/>
      <c r="AP21" s="188"/>
      <c r="AQ21" s="188"/>
      <c r="AR21" s="188"/>
      <c r="AS21" s="188"/>
      <c r="AT21" s="188"/>
      <c r="AU21" s="188"/>
      <c r="AV21" s="189"/>
      <c r="AW21" s="187"/>
      <c r="AX21" s="188"/>
      <c r="AY21" s="188"/>
      <c r="AZ21" s="188"/>
      <c r="BA21" s="188"/>
      <c r="BB21" s="188"/>
      <c r="BC21" s="188"/>
      <c r="BD21" s="188"/>
      <c r="BE21" s="189"/>
      <c r="BF21" s="503"/>
      <c r="BG21" s="504"/>
      <c r="BH21" s="504"/>
      <c r="BI21" s="504"/>
      <c r="BJ21" s="504"/>
      <c r="BK21" s="504"/>
      <c r="BL21" s="505"/>
    </row>
    <row r="22" spans="1:64" s="13" customFormat="1" ht="12.75">
      <c r="A22" s="473" t="s">
        <v>381</v>
      </c>
      <c r="B22" s="474"/>
      <c r="C22" s="474"/>
      <c r="D22" s="474"/>
      <c r="E22" s="474"/>
      <c r="F22" s="475"/>
      <c r="G22" s="121" t="s">
        <v>382</v>
      </c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08" t="s">
        <v>379</v>
      </c>
      <c r="AI22" s="109"/>
      <c r="AJ22" s="109"/>
      <c r="AK22" s="109"/>
      <c r="AL22" s="109"/>
      <c r="AM22" s="110"/>
      <c r="AN22" s="494">
        <f>AN20/12521</f>
        <v>12.662969411388868</v>
      </c>
      <c r="AO22" s="495"/>
      <c r="AP22" s="495"/>
      <c r="AQ22" s="495"/>
      <c r="AR22" s="495"/>
      <c r="AS22" s="495"/>
      <c r="AT22" s="495"/>
      <c r="AU22" s="495"/>
      <c r="AV22" s="496"/>
      <c r="AW22" s="494">
        <f>AW23/15704.10524</f>
        <v>20.931368452577946</v>
      </c>
      <c r="AX22" s="495"/>
      <c r="AY22" s="495"/>
      <c r="AZ22" s="495"/>
      <c r="BA22" s="495"/>
      <c r="BB22" s="495"/>
      <c r="BC22" s="495"/>
      <c r="BD22" s="495"/>
      <c r="BE22" s="496"/>
      <c r="BF22" s="497"/>
      <c r="BG22" s="498"/>
      <c r="BH22" s="498"/>
      <c r="BI22" s="498"/>
      <c r="BJ22" s="498"/>
      <c r="BK22" s="498"/>
      <c r="BL22" s="499"/>
    </row>
    <row r="23" spans="1:64" s="13" customFormat="1" ht="38.25" customHeight="1">
      <c r="A23" s="476" t="s">
        <v>383</v>
      </c>
      <c r="B23" s="476"/>
      <c r="C23" s="476"/>
      <c r="D23" s="476"/>
      <c r="E23" s="476"/>
      <c r="F23" s="476"/>
      <c r="G23" s="477" t="s">
        <v>384</v>
      </c>
      <c r="H23" s="477"/>
      <c r="I23" s="477"/>
      <c r="J23" s="477"/>
      <c r="K23" s="477"/>
      <c r="L23" s="477"/>
      <c r="M23" s="477"/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477"/>
      <c r="AH23" s="162" t="s">
        <v>379</v>
      </c>
      <c r="AI23" s="162"/>
      <c r="AJ23" s="162"/>
      <c r="AK23" s="162"/>
      <c r="AL23" s="162"/>
      <c r="AM23" s="162"/>
      <c r="AN23" s="166">
        <f>AN24+AN26+AN27+AN32</f>
        <v>95063</v>
      </c>
      <c r="AO23" s="166"/>
      <c r="AP23" s="166"/>
      <c r="AQ23" s="166"/>
      <c r="AR23" s="166"/>
      <c r="AS23" s="166"/>
      <c r="AT23" s="166"/>
      <c r="AU23" s="166"/>
      <c r="AV23" s="166"/>
      <c r="AW23" s="524">
        <f>AW24+AW31+AW27+AW32+AW35+AW38</f>
        <v>328708.41299650003</v>
      </c>
      <c r="AX23" s="524"/>
      <c r="AY23" s="524"/>
      <c r="AZ23" s="524"/>
      <c r="BA23" s="524"/>
      <c r="BB23" s="524"/>
      <c r="BC23" s="524"/>
      <c r="BD23" s="524"/>
      <c r="BE23" s="524"/>
      <c r="BF23" s="506" t="s">
        <v>515</v>
      </c>
      <c r="BG23" s="507"/>
      <c r="BH23" s="507"/>
      <c r="BI23" s="507"/>
      <c r="BJ23" s="507"/>
      <c r="BK23" s="507"/>
      <c r="BL23" s="508"/>
    </row>
    <row r="24" spans="1:64" s="13" customFormat="1" ht="12.75">
      <c r="A24" s="467" t="s">
        <v>385</v>
      </c>
      <c r="B24" s="468"/>
      <c r="C24" s="468"/>
      <c r="D24" s="468"/>
      <c r="E24" s="468"/>
      <c r="F24" s="469"/>
      <c r="G24" s="121" t="s">
        <v>386</v>
      </c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34" t="s">
        <v>379</v>
      </c>
      <c r="AI24" s="135"/>
      <c r="AJ24" s="135"/>
      <c r="AK24" s="135"/>
      <c r="AL24" s="135"/>
      <c r="AM24" s="136"/>
      <c r="AN24" s="181">
        <v>1660</v>
      </c>
      <c r="AO24" s="182"/>
      <c r="AP24" s="182"/>
      <c r="AQ24" s="182"/>
      <c r="AR24" s="182"/>
      <c r="AS24" s="182"/>
      <c r="AT24" s="182"/>
      <c r="AU24" s="182"/>
      <c r="AV24" s="183"/>
      <c r="AW24" s="515">
        <v>232916.8449465</v>
      </c>
      <c r="AX24" s="516"/>
      <c r="AY24" s="516"/>
      <c r="AZ24" s="516"/>
      <c r="BA24" s="516"/>
      <c r="BB24" s="516"/>
      <c r="BC24" s="516"/>
      <c r="BD24" s="516"/>
      <c r="BE24" s="517"/>
      <c r="BF24" s="509" t="s">
        <v>515</v>
      </c>
      <c r="BG24" s="510"/>
      <c r="BH24" s="510"/>
      <c r="BI24" s="510"/>
      <c r="BJ24" s="510"/>
      <c r="BK24" s="510"/>
      <c r="BL24" s="511"/>
    </row>
    <row r="25" spans="1:64" s="13" customFormat="1" ht="24.75" customHeight="1">
      <c r="A25" s="470"/>
      <c r="B25" s="471"/>
      <c r="C25" s="471"/>
      <c r="D25" s="471"/>
      <c r="E25" s="471"/>
      <c r="F25" s="472"/>
      <c r="G25" s="203" t="s">
        <v>387</v>
      </c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155"/>
      <c r="AI25" s="156"/>
      <c r="AJ25" s="156"/>
      <c r="AK25" s="156"/>
      <c r="AL25" s="156"/>
      <c r="AM25" s="157"/>
      <c r="AN25" s="187"/>
      <c r="AO25" s="188"/>
      <c r="AP25" s="188"/>
      <c r="AQ25" s="188"/>
      <c r="AR25" s="188"/>
      <c r="AS25" s="188"/>
      <c r="AT25" s="188"/>
      <c r="AU25" s="188"/>
      <c r="AV25" s="189"/>
      <c r="AW25" s="521"/>
      <c r="AX25" s="522"/>
      <c r="AY25" s="522"/>
      <c r="AZ25" s="522"/>
      <c r="BA25" s="522"/>
      <c r="BB25" s="522"/>
      <c r="BC25" s="522"/>
      <c r="BD25" s="522"/>
      <c r="BE25" s="523"/>
      <c r="BF25" s="512"/>
      <c r="BG25" s="513"/>
      <c r="BH25" s="513"/>
      <c r="BI25" s="513"/>
      <c r="BJ25" s="513"/>
      <c r="BK25" s="513"/>
      <c r="BL25" s="514"/>
    </row>
    <row r="26" spans="1:64" s="13" customFormat="1" ht="15" customHeight="1">
      <c r="A26" s="465" t="s">
        <v>388</v>
      </c>
      <c r="B26" s="465"/>
      <c r="C26" s="465"/>
      <c r="D26" s="465"/>
      <c r="E26" s="465"/>
      <c r="F26" s="465"/>
      <c r="G26" s="161" t="s">
        <v>389</v>
      </c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466" t="s">
        <v>379</v>
      </c>
      <c r="AI26" s="466"/>
      <c r="AJ26" s="466"/>
      <c r="AK26" s="466"/>
      <c r="AL26" s="466"/>
      <c r="AM26" s="466"/>
      <c r="AN26" s="478">
        <v>0</v>
      </c>
      <c r="AO26" s="478"/>
      <c r="AP26" s="478"/>
      <c r="AQ26" s="478"/>
      <c r="AR26" s="478"/>
      <c r="AS26" s="478"/>
      <c r="AT26" s="478"/>
      <c r="AU26" s="478"/>
      <c r="AV26" s="478"/>
      <c r="AW26" s="478">
        <v>0</v>
      </c>
      <c r="AX26" s="478"/>
      <c r="AY26" s="478"/>
      <c r="AZ26" s="478"/>
      <c r="BA26" s="478"/>
      <c r="BB26" s="478"/>
      <c r="BC26" s="478"/>
      <c r="BD26" s="478"/>
      <c r="BE26" s="478"/>
      <c r="BF26" s="479"/>
      <c r="BG26" s="479"/>
      <c r="BH26" s="479"/>
      <c r="BI26" s="479"/>
      <c r="BJ26" s="479"/>
      <c r="BK26" s="479"/>
      <c r="BL26" s="479"/>
    </row>
    <row r="27" spans="1:64" s="13" customFormat="1" ht="12.75">
      <c r="A27" s="467" t="s">
        <v>390</v>
      </c>
      <c r="B27" s="468"/>
      <c r="C27" s="468"/>
      <c r="D27" s="468"/>
      <c r="E27" s="468"/>
      <c r="F27" s="469"/>
      <c r="G27" s="121" t="s">
        <v>391</v>
      </c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34" t="s">
        <v>379</v>
      </c>
      <c r="AI27" s="135"/>
      <c r="AJ27" s="135"/>
      <c r="AK27" s="135"/>
      <c r="AL27" s="135"/>
      <c r="AM27" s="136"/>
      <c r="AN27" s="181">
        <v>85367</v>
      </c>
      <c r="AO27" s="182"/>
      <c r="AP27" s="182"/>
      <c r="AQ27" s="182"/>
      <c r="AR27" s="182"/>
      <c r="AS27" s="182"/>
      <c r="AT27" s="182"/>
      <c r="AU27" s="182"/>
      <c r="AV27" s="183"/>
      <c r="AW27" s="181">
        <f>90265-AW31-AW32</f>
        <v>79162</v>
      </c>
      <c r="AX27" s="182"/>
      <c r="AY27" s="182"/>
      <c r="AZ27" s="182"/>
      <c r="BA27" s="182"/>
      <c r="BB27" s="182"/>
      <c r="BC27" s="182"/>
      <c r="BD27" s="182"/>
      <c r="BE27" s="183"/>
      <c r="BF27" s="140"/>
      <c r="BG27" s="141"/>
      <c r="BH27" s="141"/>
      <c r="BI27" s="141"/>
      <c r="BJ27" s="141"/>
      <c r="BK27" s="141"/>
      <c r="BL27" s="142"/>
    </row>
    <row r="28" spans="1:64" s="13" customFormat="1" ht="12.75">
      <c r="A28" s="480"/>
      <c r="B28" s="481"/>
      <c r="C28" s="481"/>
      <c r="D28" s="481"/>
      <c r="E28" s="481"/>
      <c r="F28" s="482"/>
      <c r="G28" s="161" t="s">
        <v>392</v>
      </c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37"/>
      <c r="AI28" s="138"/>
      <c r="AJ28" s="138"/>
      <c r="AK28" s="138"/>
      <c r="AL28" s="138"/>
      <c r="AM28" s="139"/>
      <c r="AN28" s="184"/>
      <c r="AO28" s="185"/>
      <c r="AP28" s="185"/>
      <c r="AQ28" s="185"/>
      <c r="AR28" s="185"/>
      <c r="AS28" s="185"/>
      <c r="AT28" s="185"/>
      <c r="AU28" s="185"/>
      <c r="AV28" s="186"/>
      <c r="AW28" s="184"/>
      <c r="AX28" s="185"/>
      <c r="AY28" s="185"/>
      <c r="AZ28" s="185"/>
      <c r="BA28" s="185"/>
      <c r="BB28" s="185"/>
      <c r="BC28" s="185"/>
      <c r="BD28" s="185"/>
      <c r="BE28" s="186"/>
      <c r="BF28" s="143"/>
      <c r="BG28" s="144"/>
      <c r="BH28" s="144"/>
      <c r="BI28" s="144"/>
      <c r="BJ28" s="144"/>
      <c r="BK28" s="144"/>
      <c r="BL28" s="145"/>
    </row>
    <row r="29" spans="1:64" s="13" customFormat="1" ht="12.75">
      <c r="A29" s="480"/>
      <c r="B29" s="481"/>
      <c r="C29" s="481"/>
      <c r="D29" s="481"/>
      <c r="E29" s="481"/>
      <c r="F29" s="482"/>
      <c r="G29" s="161" t="s">
        <v>393</v>
      </c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37"/>
      <c r="AI29" s="138"/>
      <c r="AJ29" s="138"/>
      <c r="AK29" s="138"/>
      <c r="AL29" s="138"/>
      <c r="AM29" s="139"/>
      <c r="AN29" s="184"/>
      <c r="AO29" s="185"/>
      <c r="AP29" s="185"/>
      <c r="AQ29" s="185"/>
      <c r="AR29" s="185"/>
      <c r="AS29" s="185"/>
      <c r="AT29" s="185"/>
      <c r="AU29" s="185"/>
      <c r="AV29" s="186"/>
      <c r="AW29" s="184"/>
      <c r="AX29" s="185"/>
      <c r="AY29" s="185"/>
      <c r="AZ29" s="185"/>
      <c r="BA29" s="185"/>
      <c r="BB29" s="185"/>
      <c r="BC29" s="185"/>
      <c r="BD29" s="185"/>
      <c r="BE29" s="186"/>
      <c r="BF29" s="143"/>
      <c r="BG29" s="144"/>
      <c r="BH29" s="144"/>
      <c r="BI29" s="144"/>
      <c r="BJ29" s="144"/>
      <c r="BK29" s="144"/>
      <c r="BL29" s="145"/>
    </row>
    <row r="30" spans="1:64" s="13" customFormat="1" ht="12.75">
      <c r="A30" s="470"/>
      <c r="B30" s="471"/>
      <c r="C30" s="471"/>
      <c r="D30" s="471"/>
      <c r="E30" s="471"/>
      <c r="F30" s="472"/>
      <c r="G30" s="203" t="s">
        <v>394</v>
      </c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155"/>
      <c r="AI30" s="156"/>
      <c r="AJ30" s="156"/>
      <c r="AK30" s="156"/>
      <c r="AL30" s="156"/>
      <c r="AM30" s="157"/>
      <c r="AN30" s="187"/>
      <c r="AO30" s="188"/>
      <c r="AP30" s="188"/>
      <c r="AQ30" s="188"/>
      <c r="AR30" s="188"/>
      <c r="AS30" s="188"/>
      <c r="AT30" s="188"/>
      <c r="AU30" s="188"/>
      <c r="AV30" s="189"/>
      <c r="AW30" s="187"/>
      <c r="AX30" s="188"/>
      <c r="AY30" s="188"/>
      <c r="AZ30" s="188"/>
      <c r="BA30" s="188"/>
      <c r="BB30" s="188"/>
      <c r="BC30" s="188"/>
      <c r="BD30" s="188"/>
      <c r="BE30" s="189"/>
      <c r="BF30" s="158"/>
      <c r="BG30" s="159"/>
      <c r="BH30" s="159"/>
      <c r="BI30" s="159"/>
      <c r="BJ30" s="159"/>
      <c r="BK30" s="159"/>
      <c r="BL30" s="160"/>
    </row>
    <row r="31" spans="1:64" s="13" customFormat="1" ht="15" customHeight="1">
      <c r="A31" s="465" t="s">
        <v>395</v>
      </c>
      <c r="B31" s="465"/>
      <c r="C31" s="465"/>
      <c r="D31" s="465"/>
      <c r="E31" s="465"/>
      <c r="F31" s="465"/>
      <c r="G31" s="161" t="s">
        <v>396</v>
      </c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466" t="s">
        <v>379</v>
      </c>
      <c r="AI31" s="466"/>
      <c r="AJ31" s="466"/>
      <c r="AK31" s="466"/>
      <c r="AL31" s="466"/>
      <c r="AM31" s="466"/>
      <c r="AN31" s="478">
        <v>3067</v>
      </c>
      <c r="AO31" s="478"/>
      <c r="AP31" s="478"/>
      <c r="AQ31" s="478"/>
      <c r="AR31" s="478"/>
      <c r="AS31" s="478"/>
      <c r="AT31" s="478"/>
      <c r="AU31" s="478"/>
      <c r="AV31" s="478"/>
      <c r="AW31" s="478">
        <v>3067</v>
      </c>
      <c r="AX31" s="478"/>
      <c r="AY31" s="478"/>
      <c r="AZ31" s="478"/>
      <c r="BA31" s="478"/>
      <c r="BB31" s="478"/>
      <c r="BC31" s="478"/>
      <c r="BD31" s="478"/>
      <c r="BE31" s="478"/>
      <c r="BF31" s="479"/>
      <c r="BG31" s="479"/>
      <c r="BH31" s="479"/>
      <c r="BI31" s="479"/>
      <c r="BJ31" s="479"/>
      <c r="BK31" s="479"/>
      <c r="BL31" s="479"/>
    </row>
    <row r="32" spans="1:64" s="13" customFormat="1" ht="12.75">
      <c r="A32" s="467" t="s">
        <v>397</v>
      </c>
      <c r="B32" s="468"/>
      <c r="C32" s="468"/>
      <c r="D32" s="468"/>
      <c r="E32" s="468"/>
      <c r="F32" s="469"/>
      <c r="G32" s="121" t="s">
        <v>398</v>
      </c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34" t="s">
        <v>379</v>
      </c>
      <c r="AI32" s="135"/>
      <c r="AJ32" s="135"/>
      <c r="AK32" s="135"/>
      <c r="AL32" s="135"/>
      <c r="AM32" s="136"/>
      <c r="AN32" s="181">
        <v>8036</v>
      </c>
      <c r="AO32" s="182"/>
      <c r="AP32" s="182"/>
      <c r="AQ32" s="182"/>
      <c r="AR32" s="182"/>
      <c r="AS32" s="182"/>
      <c r="AT32" s="182"/>
      <c r="AU32" s="182"/>
      <c r="AV32" s="183"/>
      <c r="AW32" s="181">
        <v>8036</v>
      </c>
      <c r="AX32" s="182"/>
      <c r="AY32" s="182"/>
      <c r="AZ32" s="182"/>
      <c r="BA32" s="182"/>
      <c r="BB32" s="182"/>
      <c r="BC32" s="182"/>
      <c r="BD32" s="182"/>
      <c r="BE32" s="183"/>
      <c r="BF32" s="140"/>
      <c r="BG32" s="141"/>
      <c r="BH32" s="141"/>
      <c r="BI32" s="141"/>
      <c r="BJ32" s="141"/>
      <c r="BK32" s="141"/>
      <c r="BL32" s="142"/>
    </row>
    <row r="33" spans="1:64" s="13" customFormat="1" ht="12.75">
      <c r="A33" s="470"/>
      <c r="B33" s="471"/>
      <c r="C33" s="471"/>
      <c r="D33" s="471"/>
      <c r="E33" s="471"/>
      <c r="F33" s="472"/>
      <c r="G33" s="203" t="s">
        <v>399</v>
      </c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155"/>
      <c r="AI33" s="156"/>
      <c r="AJ33" s="156"/>
      <c r="AK33" s="156"/>
      <c r="AL33" s="156"/>
      <c r="AM33" s="157"/>
      <c r="AN33" s="187"/>
      <c r="AO33" s="188"/>
      <c r="AP33" s="188"/>
      <c r="AQ33" s="188"/>
      <c r="AR33" s="188"/>
      <c r="AS33" s="188"/>
      <c r="AT33" s="188"/>
      <c r="AU33" s="188"/>
      <c r="AV33" s="189"/>
      <c r="AW33" s="187"/>
      <c r="AX33" s="188"/>
      <c r="AY33" s="188"/>
      <c r="AZ33" s="188"/>
      <c r="BA33" s="188"/>
      <c r="BB33" s="188"/>
      <c r="BC33" s="188"/>
      <c r="BD33" s="188"/>
      <c r="BE33" s="189"/>
      <c r="BF33" s="158"/>
      <c r="BG33" s="159"/>
      <c r="BH33" s="159"/>
      <c r="BI33" s="159"/>
      <c r="BJ33" s="159"/>
      <c r="BK33" s="159"/>
      <c r="BL33" s="160"/>
    </row>
    <row r="34" spans="1:64" s="13" customFormat="1" ht="15" customHeight="1">
      <c r="A34" s="476" t="s">
        <v>400</v>
      </c>
      <c r="B34" s="476"/>
      <c r="C34" s="476"/>
      <c r="D34" s="476"/>
      <c r="E34" s="476"/>
      <c r="F34" s="476"/>
      <c r="G34" s="477" t="s">
        <v>396</v>
      </c>
      <c r="H34" s="477"/>
      <c r="I34" s="477"/>
      <c r="J34" s="477"/>
      <c r="K34" s="477"/>
      <c r="L34" s="477"/>
      <c r="M34" s="477"/>
      <c r="N34" s="477"/>
      <c r="O34" s="477"/>
      <c r="P34" s="477"/>
      <c r="Q34" s="477"/>
      <c r="R34" s="477"/>
      <c r="S34" s="477"/>
      <c r="T34" s="477"/>
      <c r="U34" s="477"/>
      <c r="V34" s="477"/>
      <c r="W34" s="477"/>
      <c r="X34" s="477"/>
      <c r="Y34" s="477"/>
      <c r="Z34" s="477"/>
      <c r="AA34" s="477"/>
      <c r="AB34" s="477"/>
      <c r="AC34" s="477"/>
      <c r="AD34" s="477"/>
      <c r="AE34" s="477"/>
      <c r="AF34" s="477"/>
      <c r="AG34" s="477"/>
      <c r="AH34" s="162" t="s">
        <v>379</v>
      </c>
      <c r="AI34" s="162"/>
      <c r="AJ34" s="162"/>
      <c r="AK34" s="162"/>
      <c r="AL34" s="162"/>
      <c r="AM34" s="162"/>
      <c r="AN34" s="166">
        <v>0</v>
      </c>
      <c r="AO34" s="166"/>
      <c r="AP34" s="166"/>
      <c r="AQ34" s="166"/>
      <c r="AR34" s="166"/>
      <c r="AS34" s="166"/>
      <c r="AT34" s="166"/>
      <c r="AU34" s="166"/>
      <c r="AV34" s="166"/>
      <c r="AW34" s="166">
        <v>0</v>
      </c>
      <c r="AX34" s="166"/>
      <c r="AY34" s="166"/>
      <c r="AZ34" s="166"/>
      <c r="BA34" s="166"/>
      <c r="BB34" s="166"/>
      <c r="BC34" s="166"/>
      <c r="BD34" s="166"/>
      <c r="BE34" s="166"/>
      <c r="BF34" s="120"/>
      <c r="BG34" s="120"/>
      <c r="BH34" s="120"/>
      <c r="BI34" s="120"/>
      <c r="BJ34" s="120"/>
      <c r="BK34" s="120"/>
      <c r="BL34" s="120"/>
    </row>
    <row r="35" spans="1:64" s="13" customFormat="1" ht="15" customHeight="1">
      <c r="A35" s="476" t="s">
        <v>401</v>
      </c>
      <c r="B35" s="476"/>
      <c r="C35" s="476"/>
      <c r="D35" s="476"/>
      <c r="E35" s="476"/>
      <c r="F35" s="476"/>
      <c r="G35" s="477" t="s">
        <v>402</v>
      </c>
      <c r="H35" s="477"/>
      <c r="I35" s="477"/>
      <c r="J35" s="477"/>
      <c r="K35" s="477"/>
      <c r="L35" s="477"/>
      <c r="M35" s="477"/>
      <c r="N35" s="477"/>
      <c r="O35" s="477"/>
      <c r="P35" s="477"/>
      <c r="Q35" s="477"/>
      <c r="R35" s="477"/>
      <c r="S35" s="477"/>
      <c r="T35" s="477"/>
      <c r="U35" s="477"/>
      <c r="V35" s="477"/>
      <c r="W35" s="477"/>
      <c r="X35" s="477"/>
      <c r="Y35" s="477"/>
      <c r="Z35" s="477"/>
      <c r="AA35" s="477"/>
      <c r="AB35" s="477"/>
      <c r="AC35" s="477"/>
      <c r="AD35" s="477"/>
      <c r="AE35" s="477"/>
      <c r="AF35" s="477"/>
      <c r="AG35" s="477"/>
      <c r="AH35" s="162" t="s">
        <v>379</v>
      </c>
      <c r="AI35" s="162"/>
      <c r="AJ35" s="162"/>
      <c r="AK35" s="162"/>
      <c r="AL35" s="162"/>
      <c r="AM35" s="162"/>
      <c r="AN35" s="166">
        <v>0</v>
      </c>
      <c r="AO35" s="166"/>
      <c r="AP35" s="166"/>
      <c r="AQ35" s="166"/>
      <c r="AR35" s="166"/>
      <c r="AS35" s="166"/>
      <c r="AT35" s="166"/>
      <c r="AU35" s="166"/>
      <c r="AV35" s="166"/>
      <c r="AW35" s="166">
        <f>95+2206+1421+311+1189</f>
        <v>5222</v>
      </c>
      <c r="AX35" s="166"/>
      <c r="AY35" s="166"/>
      <c r="AZ35" s="166"/>
      <c r="BA35" s="166"/>
      <c r="BB35" s="166"/>
      <c r="BC35" s="166"/>
      <c r="BD35" s="166"/>
      <c r="BE35" s="166"/>
      <c r="BF35" s="120"/>
      <c r="BG35" s="120"/>
      <c r="BH35" s="120"/>
      <c r="BI35" s="120"/>
      <c r="BJ35" s="120"/>
      <c r="BK35" s="120"/>
      <c r="BL35" s="120"/>
    </row>
    <row r="36" spans="1:64" s="13" customFormat="1" ht="15" customHeight="1">
      <c r="A36" s="476" t="s">
        <v>403</v>
      </c>
      <c r="B36" s="476"/>
      <c r="C36" s="476"/>
      <c r="D36" s="476"/>
      <c r="E36" s="476"/>
      <c r="F36" s="476"/>
      <c r="G36" s="477" t="s">
        <v>404</v>
      </c>
      <c r="H36" s="477"/>
      <c r="I36" s="477"/>
      <c r="J36" s="477"/>
      <c r="K36" s="477"/>
      <c r="L36" s="477"/>
      <c r="M36" s="477"/>
      <c r="N36" s="477"/>
      <c r="O36" s="477"/>
      <c r="P36" s="477"/>
      <c r="Q36" s="477"/>
      <c r="R36" s="477"/>
      <c r="S36" s="477"/>
      <c r="T36" s="477"/>
      <c r="U36" s="477"/>
      <c r="V36" s="477"/>
      <c r="W36" s="477"/>
      <c r="X36" s="477"/>
      <c r="Y36" s="477"/>
      <c r="Z36" s="477"/>
      <c r="AA36" s="477"/>
      <c r="AB36" s="477"/>
      <c r="AC36" s="477"/>
      <c r="AD36" s="477"/>
      <c r="AE36" s="477"/>
      <c r="AF36" s="477"/>
      <c r="AG36" s="477"/>
      <c r="AH36" s="162" t="s">
        <v>379</v>
      </c>
      <c r="AI36" s="162"/>
      <c r="AJ36" s="162"/>
      <c r="AK36" s="162"/>
      <c r="AL36" s="162"/>
      <c r="AM36" s="162"/>
      <c r="AN36" s="166">
        <v>0</v>
      </c>
      <c r="AO36" s="166"/>
      <c r="AP36" s="166"/>
      <c r="AQ36" s="166"/>
      <c r="AR36" s="166"/>
      <c r="AS36" s="166"/>
      <c r="AT36" s="166"/>
      <c r="AU36" s="166"/>
      <c r="AV36" s="166"/>
      <c r="AW36" s="166">
        <v>0</v>
      </c>
      <c r="AX36" s="166"/>
      <c r="AY36" s="166"/>
      <c r="AZ36" s="166"/>
      <c r="BA36" s="166"/>
      <c r="BB36" s="166"/>
      <c r="BC36" s="166"/>
      <c r="BD36" s="166"/>
      <c r="BE36" s="166"/>
      <c r="BF36" s="120"/>
      <c r="BG36" s="120"/>
      <c r="BH36" s="120"/>
      <c r="BI36" s="120"/>
      <c r="BJ36" s="120"/>
      <c r="BK36" s="120"/>
      <c r="BL36" s="120"/>
    </row>
    <row r="37" spans="1:64" s="13" customFormat="1" ht="15" customHeight="1">
      <c r="A37" s="476" t="s">
        <v>405</v>
      </c>
      <c r="B37" s="476"/>
      <c r="C37" s="476"/>
      <c r="D37" s="476"/>
      <c r="E37" s="476"/>
      <c r="F37" s="476"/>
      <c r="G37" s="477" t="s">
        <v>406</v>
      </c>
      <c r="H37" s="477"/>
      <c r="I37" s="477"/>
      <c r="J37" s="477"/>
      <c r="K37" s="477"/>
      <c r="L37" s="477"/>
      <c r="M37" s="477"/>
      <c r="N37" s="477"/>
      <c r="O37" s="477"/>
      <c r="P37" s="477"/>
      <c r="Q37" s="477"/>
      <c r="R37" s="477"/>
      <c r="S37" s="477"/>
      <c r="T37" s="477"/>
      <c r="U37" s="477"/>
      <c r="V37" s="477"/>
      <c r="W37" s="477"/>
      <c r="X37" s="477"/>
      <c r="Y37" s="477"/>
      <c r="Z37" s="477"/>
      <c r="AA37" s="477"/>
      <c r="AB37" s="477"/>
      <c r="AC37" s="477"/>
      <c r="AD37" s="477"/>
      <c r="AE37" s="477"/>
      <c r="AF37" s="477"/>
      <c r="AG37" s="477"/>
      <c r="AH37" s="162" t="s">
        <v>379</v>
      </c>
      <c r="AI37" s="162"/>
      <c r="AJ37" s="162"/>
      <c r="AK37" s="162"/>
      <c r="AL37" s="162"/>
      <c r="AM37" s="162"/>
      <c r="AN37" s="166">
        <v>0</v>
      </c>
      <c r="AO37" s="166"/>
      <c r="AP37" s="166"/>
      <c r="AQ37" s="166"/>
      <c r="AR37" s="166"/>
      <c r="AS37" s="166"/>
      <c r="AT37" s="166"/>
      <c r="AU37" s="166"/>
      <c r="AV37" s="166"/>
      <c r="AW37" s="166">
        <v>0</v>
      </c>
      <c r="AX37" s="166"/>
      <c r="AY37" s="166"/>
      <c r="AZ37" s="166"/>
      <c r="BA37" s="166"/>
      <c r="BB37" s="166"/>
      <c r="BC37" s="166"/>
      <c r="BD37" s="166"/>
      <c r="BE37" s="166"/>
      <c r="BF37" s="120"/>
      <c r="BG37" s="120"/>
      <c r="BH37" s="120"/>
      <c r="BI37" s="120"/>
      <c r="BJ37" s="120"/>
      <c r="BK37" s="120"/>
      <c r="BL37" s="120"/>
    </row>
    <row r="38" spans="1:64" s="13" customFormat="1" ht="15" customHeight="1">
      <c r="A38" s="476" t="s">
        <v>407</v>
      </c>
      <c r="B38" s="476"/>
      <c r="C38" s="476"/>
      <c r="D38" s="476"/>
      <c r="E38" s="476"/>
      <c r="F38" s="476"/>
      <c r="G38" s="477" t="s">
        <v>408</v>
      </c>
      <c r="H38" s="477"/>
      <c r="I38" s="477"/>
      <c r="J38" s="477"/>
      <c r="K38" s="477"/>
      <c r="L38" s="477"/>
      <c r="M38" s="477"/>
      <c r="N38" s="477"/>
      <c r="O38" s="477"/>
      <c r="P38" s="477"/>
      <c r="Q38" s="477"/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477"/>
      <c r="AC38" s="477"/>
      <c r="AD38" s="477"/>
      <c r="AE38" s="477"/>
      <c r="AF38" s="477"/>
      <c r="AG38" s="477"/>
      <c r="AH38" s="162" t="s">
        <v>379</v>
      </c>
      <c r="AI38" s="162"/>
      <c r="AJ38" s="162"/>
      <c r="AK38" s="162"/>
      <c r="AL38" s="162"/>
      <c r="AM38" s="162"/>
      <c r="AN38" s="166">
        <v>0</v>
      </c>
      <c r="AO38" s="166"/>
      <c r="AP38" s="166"/>
      <c r="AQ38" s="166"/>
      <c r="AR38" s="166"/>
      <c r="AS38" s="166"/>
      <c r="AT38" s="166"/>
      <c r="AU38" s="166"/>
      <c r="AV38" s="166"/>
      <c r="AW38" s="524">
        <f>304568.05/1000</f>
        <v>304.56804999999997</v>
      </c>
      <c r="AX38" s="524"/>
      <c r="AY38" s="524"/>
      <c r="AZ38" s="524"/>
      <c r="BA38" s="524"/>
      <c r="BB38" s="524"/>
      <c r="BC38" s="524"/>
      <c r="BD38" s="524"/>
      <c r="BE38" s="524"/>
      <c r="BF38" s="120"/>
      <c r="BG38" s="120"/>
      <c r="BH38" s="120"/>
      <c r="BI38" s="120"/>
      <c r="BJ38" s="120"/>
      <c r="BK38" s="120"/>
      <c r="BL38" s="120"/>
    </row>
    <row r="39" spans="1:64" s="13" customFormat="1" ht="12.75">
      <c r="A39" s="467" t="s">
        <v>409</v>
      </c>
      <c r="B39" s="468"/>
      <c r="C39" s="468"/>
      <c r="D39" s="468"/>
      <c r="E39" s="468"/>
      <c r="F39" s="469"/>
      <c r="G39" s="121" t="s">
        <v>410</v>
      </c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34" t="s">
        <v>379</v>
      </c>
      <c r="AI39" s="135"/>
      <c r="AJ39" s="135"/>
      <c r="AK39" s="135"/>
      <c r="AL39" s="135"/>
      <c r="AM39" s="136"/>
      <c r="AN39" s="181">
        <v>0</v>
      </c>
      <c r="AO39" s="182"/>
      <c r="AP39" s="182"/>
      <c r="AQ39" s="182"/>
      <c r="AR39" s="182"/>
      <c r="AS39" s="182"/>
      <c r="AT39" s="182"/>
      <c r="AU39" s="182"/>
      <c r="AV39" s="183"/>
      <c r="AW39" s="181">
        <v>0</v>
      </c>
      <c r="AX39" s="182"/>
      <c r="AY39" s="182"/>
      <c r="AZ39" s="182"/>
      <c r="BA39" s="182"/>
      <c r="BB39" s="182"/>
      <c r="BC39" s="182"/>
      <c r="BD39" s="182"/>
      <c r="BE39" s="183"/>
      <c r="BF39" s="140"/>
      <c r="BG39" s="141"/>
      <c r="BH39" s="141"/>
      <c r="BI39" s="141"/>
      <c r="BJ39" s="141"/>
      <c r="BK39" s="141"/>
      <c r="BL39" s="142"/>
    </row>
    <row r="40" spans="1:64" s="13" customFormat="1" ht="12.75">
      <c r="A40" s="470"/>
      <c r="B40" s="471"/>
      <c r="C40" s="471"/>
      <c r="D40" s="471"/>
      <c r="E40" s="471"/>
      <c r="F40" s="472"/>
      <c r="G40" s="190" t="s">
        <v>411</v>
      </c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2"/>
      <c r="AH40" s="155"/>
      <c r="AI40" s="156"/>
      <c r="AJ40" s="156"/>
      <c r="AK40" s="156"/>
      <c r="AL40" s="156"/>
      <c r="AM40" s="157"/>
      <c r="AN40" s="187"/>
      <c r="AO40" s="188"/>
      <c r="AP40" s="188"/>
      <c r="AQ40" s="188"/>
      <c r="AR40" s="188"/>
      <c r="AS40" s="188"/>
      <c r="AT40" s="188"/>
      <c r="AU40" s="188"/>
      <c r="AV40" s="189"/>
      <c r="AW40" s="187"/>
      <c r="AX40" s="188"/>
      <c r="AY40" s="188"/>
      <c r="AZ40" s="188"/>
      <c r="BA40" s="188"/>
      <c r="BB40" s="188"/>
      <c r="BC40" s="188"/>
      <c r="BD40" s="188"/>
      <c r="BE40" s="189"/>
      <c r="BF40" s="158"/>
      <c r="BG40" s="159"/>
      <c r="BH40" s="159"/>
      <c r="BI40" s="159"/>
      <c r="BJ40" s="159"/>
      <c r="BK40" s="159"/>
      <c r="BL40" s="160"/>
    </row>
    <row r="41" spans="1:64" s="13" customFormat="1" ht="12.75">
      <c r="A41" s="467" t="s">
        <v>412</v>
      </c>
      <c r="B41" s="468"/>
      <c r="C41" s="468"/>
      <c r="D41" s="468"/>
      <c r="E41" s="468"/>
      <c r="F41" s="469"/>
      <c r="G41" s="121" t="s">
        <v>413</v>
      </c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34" t="s">
        <v>379</v>
      </c>
      <c r="AI41" s="135"/>
      <c r="AJ41" s="135"/>
      <c r="AK41" s="135"/>
      <c r="AL41" s="135"/>
      <c r="AM41" s="136"/>
      <c r="AN41" s="181">
        <v>0</v>
      </c>
      <c r="AO41" s="182"/>
      <c r="AP41" s="182"/>
      <c r="AQ41" s="182"/>
      <c r="AR41" s="182"/>
      <c r="AS41" s="182"/>
      <c r="AT41" s="182"/>
      <c r="AU41" s="182"/>
      <c r="AV41" s="183"/>
      <c r="AW41" s="181">
        <v>0</v>
      </c>
      <c r="AX41" s="182"/>
      <c r="AY41" s="182"/>
      <c r="AZ41" s="182"/>
      <c r="BA41" s="182"/>
      <c r="BB41" s="182"/>
      <c r="BC41" s="182"/>
      <c r="BD41" s="182"/>
      <c r="BE41" s="183"/>
      <c r="BF41" s="140"/>
      <c r="BG41" s="141"/>
      <c r="BH41" s="141"/>
      <c r="BI41" s="141"/>
      <c r="BJ41" s="141"/>
      <c r="BK41" s="141"/>
      <c r="BL41" s="142"/>
    </row>
    <row r="42" spans="1:64" s="13" customFormat="1" ht="12.75">
      <c r="A42" s="480"/>
      <c r="B42" s="481"/>
      <c r="C42" s="481"/>
      <c r="D42" s="481"/>
      <c r="E42" s="481"/>
      <c r="F42" s="482"/>
      <c r="G42" s="161" t="s">
        <v>414</v>
      </c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37"/>
      <c r="AI42" s="138"/>
      <c r="AJ42" s="138"/>
      <c r="AK42" s="138"/>
      <c r="AL42" s="138"/>
      <c r="AM42" s="139"/>
      <c r="AN42" s="184"/>
      <c r="AO42" s="185"/>
      <c r="AP42" s="185"/>
      <c r="AQ42" s="185"/>
      <c r="AR42" s="185"/>
      <c r="AS42" s="185"/>
      <c r="AT42" s="185"/>
      <c r="AU42" s="185"/>
      <c r="AV42" s="186"/>
      <c r="AW42" s="184"/>
      <c r="AX42" s="185"/>
      <c r="AY42" s="185"/>
      <c r="AZ42" s="185"/>
      <c r="BA42" s="185"/>
      <c r="BB42" s="185"/>
      <c r="BC42" s="185"/>
      <c r="BD42" s="185"/>
      <c r="BE42" s="186"/>
      <c r="BF42" s="143"/>
      <c r="BG42" s="144"/>
      <c r="BH42" s="144"/>
      <c r="BI42" s="144"/>
      <c r="BJ42" s="144"/>
      <c r="BK42" s="144"/>
      <c r="BL42" s="145"/>
    </row>
    <row r="43" spans="1:64" s="13" customFormat="1" ht="12.75">
      <c r="A43" s="470"/>
      <c r="B43" s="471"/>
      <c r="C43" s="471"/>
      <c r="D43" s="471"/>
      <c r="E43" s="471"/>
      <c r="F43" s="472"/>
      <c r="G43" s="203" t="s">
        <v>415</v>
      </c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155"/>
      <c r="AI43" s="156"/>
      <c r="AJ43" s="156"/>
      <c r="AK43" s="156"/>
      <c r="AL43" s="156"/>
      <c r="AM43" s="157"/>
      <c r="AN43" s="187"/>
      <c r="AO43" s="188"/>
      <c r="AP43" s="188"/>
      <c r="AQ43" s="188"/>
      <c r="AR43" s="188"/>
      <c r="AS43" s="188"/>
      <c r="AT43" s="188"/>
      <c r="AU43" s="188"/>
      <c r="AV43" s="189"/>
      <c r="AW43" s="187"/>
      <c r="AX43" s="188"/>
      <c r="AY43" s="188"/>
      <c r="AZ43" s="188"/>
      <c r="BA43" s="188"/>
      <c r="BB43" s="188"/>
      <c r="BC43" s="188"/>
      <c r="BD43" s="188"/>
      <c r="BE43" s="189"/>
      <c r="BF43" s="158"/>
      <c r="BG43" s="159"/>
      <c r="BH43" s="159"/>
      <c r="BI43" s="159"/>
      <c r="BJ43" s="159"/>
      <c r="BK43" s="159"/>
      <c r="BL43" s="160"/>
    </row>
    <row r="44" spans="1:64" s="13" customFormat="1" ht="15" customHeight="1">
      <c r="A44" s="483" t="s">
        <v>416</v>
      </c>
      <c r="B44" s="484"/>
      <c r="C44" s="484"/>
      <c r="D44" s="484"/>
      <c r="E44" s="484"/>
      <c r="F44" s="485"/>
      <c r="G44" s="203" t="s">
        <v>417</v>
      </c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162" t="s">
        <v>379</v>
      </c>
      <c r="AI44" s="162"/>
      <c r="AJ44" s="162"/>
      <c r="AK44" s="162"/>
      <c r="AL44" s="162"/>
      <c r="AM44" s="162"/>
      <c r="AN44" s="486">
        <v>0</v>
      </c>
      <c r="AO44" s="487"/>
      <c r="AP44" s="487"/>
      <c r="AQ44" s="487"/>
      <c r="AR44" s="487"/>
      <c r="AS44" s="487"/>
      <c r="AT44" s="487"/>
      <c r="AU44" s="487"/>
      <c r="AV44" s="488"/>
      <c r="AW44" s="486">
        <v>0</v>
      </c>
      <c r="AX44" s="487"/>
      <c r="AY44" s="487"/>
      <c r="AZ44" s="487"/>
      <c r="BA44" s="487"/>
      <c r="BB44" s="487"/>
      <c r="BC44" s="487"/>
      <c r="BD44" s="487"/>
      <c r="BE44" s="488"/>
      <c r="BF44" s="489"/>
      <c r="BG44" s="490"/>
      <c r="BH44" s="490"/>
      <c r="BI44" s="490"/>
      <c r="BJ44" s="490"/>
      <c r="BK44" s="490"/>
      <c r="BL44" s="491"/>
    </row>
    <row r="45" spans="1:64" s="13" customFormat="1" ht="38.25" customHeight="1">
      <c r="A45" s="476" t="s">
        <v>418</v>
      </c>
      <c r="B45" s="476"/>
      <c r="C45" s="476"/>
      <c r="D45" s="476"/>
      <c r="E45" s="476"/>
      <c r="F45" s="476"/>
      <c r="G45" s="477" t="s">
        <v>419</v>
      </c>
      <c r="H45" s="477"/>
      <c r="I45" s="477"/>
      <c r="J45" s="477"/>
      <c r="K45" s="477"/>
      <c r="L45" s="477"/>
      <c r="M45" s="477"/>
      <c r="N45" s="477"/>
      <c r="O45" s="477"/>
      <c r="P45" s="477"/>
      <c r="Q45" s="477"/>
      <c r="R45" s="477"/>
      <c r="S45" s="477"/>
      <c r="T45" s="477"/>
      <c r="U45" s="477"/>
      <c r="V45" s="477"/>
      <c r="W45" s="477"/>
      <c r="X45" s="477"/>
      <c r="Y45" s="477"/>
      <c r="Z45" s="477"/>
      <c r="AA45" s="477"/>
      <c r="AB45" s="477"/>
      <c r="AC45" s="477"/>
      <c r="AD45" s="477"/>
      <c r="AE45" s="477"/>
      <c r="AF45" s="477"/>
      <c r="AG45" s="477"/>
      <c r="AH45" s="162" t="s">
        <v>379</v>
      </c>
      <c r="AI45" s="162"/>
      <c r="AJ45" s="162"/>
      <c r="AK45" s="162"/>
      <c r="AL45" s="162"/>
      <c r="AM45" s="162"/>
      <c r="AN45" s="166">
        <v>-3500</v>
      </c>
      <c r="AO45" s="166"/>
      <c r="AP45" s="166"/>
      <c r="AQ45" s="166"/>
      <c r="AR45" s="166"/>
      <c r="AS45" s="166"/>
      <c r="AT45" s="166"/>
      <c r="AU45" s="166"/>
      <c r="AV45" s="166"/>
      <c r="AW45" s="524">
        <f>AW20-AW23-AW35-AW38</f>
        <v>-105193.15010150004</v>
      </c>
      <c r="AX45" s="524"/>
      <c r="AY45" s="524"/>
      <c r="AZ45" s="524"/>
      <c r="BA45" s="524"/>
      <c r="BB45" s="524"/>
      <c r="BC45" s="524"/>
      <c r="BD45" s="524"/>
      <c r="BE45" s="524"/>
      <c r="BF45" s="506" t="s">
        <v>516</v>
      </c>
      <c r="BG45" s="507"/>
      <c r="BH45" s="507"/>
      <c r="BI45" s="507"/>
      <c r="BJ45" s="507"/>
      <c r="BK45" s="507"/>
      <c r="BL45" s="508"/>
    </row>
    <row r="46" spans="1:64" s="13" customFormat="1" ht="15" customHeight="1">
      <c r="A46" s="476" t="s">
        <v>420</v>
      </c>
      <c r="B46" s="476"/>
      <c r="C46" s="476"/>
      <c r="D46" s="476"/>
      <c r="E46" s="476"/>
      <c r="F46" s="476"/>
      <c r="G46" s="477" t="s">
        <v>421</v>
      </c>
      <c r="H46" s="477"/>
      <c r="I46" s="477"/>
      <c r="J46" s="477"/>
      <c r="K46" s="477"/>
      <c r="L46" s="477"/>
      <c r="M46" s="477"/>
      <c r="N46" s="477"/>
      <c r="O46" s="477"/>
      <c r="P46" s="477"/>
      <c r="Q46" s="477"/>
      <c r="R46" s="477"/>
      <c r="S46" s="477"/>
      <c r="T46" s="477"/>
      <c r="U46" s="477"/>
      <c r="V46" s="477"/>
      <c r="W46" s="477"/>
      <c r="X46" s="477"/>
      <c r="Y46" s="477"/>
      <c r="Z46" s="477"/>
      <c r="AA46" s="477"/>
      <c r="AB46" s="477"/>
      <c r="AC46" s="477"/>
      <c r="AD46" s="477"/>
      <c r="AE46" s="477"/>
      <c r="AF46" s="477"/>
      <c r="AG46" s="477"/>
      <c r="AH46" s="162" t="s">
        <v>379</v>
      </c>
      <c r="AI46" s="162"/>
      <c r="AJ46" s="162"/>
      <c r="AK46" s="162"/>
      <c r="AL46" s="162"/>
      <c r="AM46" s="162"/>
      <c r="AN46" s="166">
        <v>0</v>
      </c>
      <c r="AO46" s="166"/>
      <c r="AP46" s="166"/>
      <c r="AQ46" s="166"/>
      <c r="AR46" s="166"/>
      <c r="AS46" s="166"/>
      <c r="AT46" s="166"/>
      <c r="AU46" s="166"/>
      <c r="AV46" s="166"/>
      <c r="AW46" s="166">
        <v>0</v>
      </c>
      <c r="AX46" s="166"/>
      <c r="AY46" s="166"/>
      <c r="AZ46" s="166"/>
      <c r="BA46" s="166"/>
      <c r="BB46" s="166"/>
      <c r="BC46" s="166"/>
      <c r="BD46" s="166"/>
      <c r="BE46" s="166"/>
      <c r="BF46" s="120"/>
      <c r="BG46" s="120"/>
      <c r="BH46" s="120"/>
      <c r="BI46" s="120"/>
      <c r="BJ46" s="120"/>
      <c r="BK46" s="120"/>
      <c r="BL46" s="120"/>
    </row>
    <row r="47" spans="1:64" s="13" customFormat="1" ht="15" customHeight="1">
      <c r="A47" s="476" t="s">
        <v>422</v>
      </c>
      <c r="B47" s="476"/>
      <c r="C47" s="476"/>
      <c r="D47" s="476"/>
      <c r="E47" s="476"/>
      <c r="F47" s="476"/>
      <c r="G47" s="477" t="s">
        <v>423</v>
      </c>
      <c r="H47" s="477"/>
      <c r="I47" s="477"/>
      <c r="J47" s="477"/>
      <c r="K47" s="477"/>
      <c r="L47" s="477"/>
      <c r="M47" s="477"/>
      <c r="N47" s="477"/>
      <c r="O47" s="477"/>
      <c r="P47" s="477"/>
      <c r="Q47" s="477"/>
      <c r="R47" s="477"/>
      <c r="S47" s="477"/>
      <c r="T47" s="477"/>
      <c r="U47" s="477"/>
      <c r="V47" s="477"/>
      <c r="W47" s="477"/>
      <c r="X47" s="477"/>
      <c r="Y47" s="477"/>
      <c r="Z47" s="477"/>
      <c r="AA47" s="477"/>
      <c r="AB47" s="477"/>
      <c r="AC47" s="477"/>
      <c r="AD47" s="477"/>
      <c r="AE47" s="477"/>
      <c r="AF47" s="477"/>
      <c r="AG47" s="477"/>
      <c r="AH47" s="162" t="s">
        <v>379</v>
      </c>
      <c r="AI47" s="162"/>
      <c r="AJ47" s="162"/>
      <c r="AK47" s="162"/>
      <c r="AL47" s="162"/>
      <c r="AM47" s="162"/>
      <c r="AN47" s="166">
        <v>0</v>
      </c>
      <c r="AO47" s="166"/>
      <c r="AP47" s="166"/>
      <c r="AQ47" s="166"/>
      <c r="AR47" s="166"/>
      <c r="AS47" s="166"/>
      <c r="AT47" s="166"/>
      <c r="AU47" s="166"/>
      <c r="AV47" s="166"/>
      <c r="AW47" s="166">
        <v>0</v>
      </c>
      <c r="AX47" s="166"/>
      <c r="AY47" s="166"/>
      <c r="AZ47" s="166"/>
      <c r="BA47" s="166"/>
      <c r="BB47" s="166"/>
      <c r="BC47" s="166"/>
      <c r="BD47" s="166"/>
      <c r="BE47" s="166"/>
      <c r="BF47" s="120"/>
      <c r="BG47" s="120"/>
      <c r="BH47" s="120"/>
      <c r="BI47" s="120"/>
      <c r="BJ47" s="120"/>
      <c r="BK47" s="120"/>
      <c r="BL47" s="120"/>
    </row>
    <row r="48" spans="1:64" s="13" customFormat="1" ht="12.75">
      <c r="A48" s="467" t="s">
        <v>424</v>
      </c>
      <c r="B48" s="468"/>
      <c r="C48" s="468"/>
      <c r="D48" s="468"/>
      <c r="E48" s="468"/>
      <c r="F48" s="469"/>
      <c r="G48" s="121" t="s">
        <v>425</v>
      </c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34" t="s">
        <v>379</v>
      </c>
      <c r="AI48" s="135"/>
      <c r="AJ48" s="135"/>
      <c r="AK48" s="135"/>
      <c r="AL48" s="135"/>
      <c r="AM48" s="136"/>
      <c r="AN48" s="181">
        <v>0</v>
      </c>
      <c r="AO48" s="182"/>
      <c r="AP48" s="182"/>
      <c r="AQ48" s="182"/>
      <c r="AR48" s="182"/>
      <c r="AS48" s="182"/>
      <c r="AT48" s="182"/>
      <c r="AU48" s="182"/>
      <c r="AV48" s="183"/>
      <c r="AW48" s="181">
        <v>0</v>
      </c>
      <c r="AX48" s="182"/>
      <c r="AY48" s="182"/>
      <c r="AZ48" s="182"/>
      <c r="BA48" s="182"/>
      <c r="BB48" s="182"/>
      <c r="BC48" s="182"/>
      <c r="BD48" s="182"/>
      <c r="BE48" s="183"/>
      <c r="BF48" s="140"/>
      <c r="BG48" s="141"/>
      <c r="BH48" s="141"/>
      <c r="BI48" s="141"/>
      <c r="BJ48" s="141"/>
      <c r="BK48" s="141"/>
      <c r="BL48" s="142"/>
    </row>
    <row r="49" spans="1:64" s="13" customFormat="1" ht="12.75">
      <c r="A49" s="470"/>
      <c r="B49" s="471"/>
      <c r="C49" s="471"/>
      <c r="D49" s="471"/>
      <c r="E49" s="471"/>
      <c r="F49" s="472"/>
      <c r="G49" s="203" t="s">
        <v>426</v>
      </c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155"/>
      <c r="AI49" s="156"/>
      <c r="AJ49" s="156"/>
      <c r="AK49" s="156"/>
      <c r="AL49" s="156"/>
      <c r="AM49" s="157"/>
      <c r="AN49" s="187"/>
      <c r="AO49" s="188"/>
      <c r="AP49" s="188"/>
      <c r="AQ49" s="188"/>
      <c r="AR49" s="188"/>
      <c r="AS49" s="188"/>
      <c r="AT49" s="188"/>
      <c r="AU49" s="188"/>
      <c r="AV49" s="189"/>
      <c r="AW49" s="187"/>
      <c r="AX49" s="188"/>
      <c r="AY49" s="188"/>
      <c r="AZ49" s="188"/>
      <c r="BA49" s="188"/>
      <c r="BB49" s="188"/>
      <c r="BC49" s="188"/>
      <c r="BD49" s="188"/>
      <c r="BE49" s="189"/>
      <c r="BF49" s="158"/>
      <c r="BG49" s="159"/>
      <c r="BH49" s="159"/>
      <c r="BI49" s="159"/>
      <c r="BJ49" s="159"/>
      <c r="BK49" s="159"/>
      <c r="BL49" s="160"/>
    </row>
    <row r="50" spans="1:64" s="13" customFormat="1" ht="12.75">
      <c r="A50" s="467" t="s">
        <v>427</v>
      </c>
      <c r="B50" s="468"/>
      <c r="C50" s="468"/>
      <c r="D50" s="468"/>
      <c r="E50" s="468"/>
      <c r="F50" s="469"/>
      <c r="G50" s="121" t="s">
        <v>428</v>
      </c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34" t="s">
        <v>379</v>
      </c>
      <c r="AI50" s="135"/>
      <c r="AJ50" s="135"/>
      <c r="AK50" s="135"/>
      <c r="AL50" s="135"/>
      <c r="AM50" s="136"/>
      <c r="AN50" s="181">
        <v>0</v>
      </c>
      <c r="AO50" s="182"/>
      <c r="AP50" s="182"/>
      <c r="AQ50" s="182"/>
      <c r="AR50" s="182"/>
      <c r="AS50" s="182"/>
      <c r="AT50" s="182"/>
      <c r="AU50" s="182"/>
      <c r="AV50" s="183"/>
      <c r="AW50" s="181">
        <v>0</v>
      </c>
      <c r="AX50" s="182"/>
      <c r="AY50" s="182"/>
      <c r="AZ50" s="182"/>
      <c r="BA50" s="182"/>
      <c r="BB50" s="182"/>
      <c r="BC50" s="182"/>
      <c r="BD50" s="182"/>
      <c r="BE50" s="183"/>
      <c r="BF50" s="140"/>
      <c r="BG50" s="141"/>
      <c r="BH50" s="141"/>
      <c r="BI50" s="141"/>
      <c r="BJ50" s="141"/>
      <c r="BK50" s="141"/>
      <c r="BL50" s="142"/>
    </row>
    <row r="51" spans="1:64" s="13" customFormat="1" ht="12" customHeight="1">
      <c r="A51" s="470"/>
      <c r="B51" s="471"/>
      <c r="C51" s="471"/>
      <c r="D51" s="471"/>
      <c r="E51" s="471"/>
      <c r="F51" s="472"/>
      <c r="G51" s="203" t="s">
        <v>429</v>
      </c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155"/>
      <c r="AI51" s="156"/>
      <c r="AJ51" s="156"/>
      <c r="AK51" s="156"/>
      <c r="AL51" s="156"/>
      <c r="AM51" s="157"/>
      <c r="AN51" s="187"/>
      <c r="AO51" s="188"/>
      <c r="AP51" s="188"/>
      <c r="AQ51" s="188"/>
      <c r="AR51" s="188"/>
      <c r="AS51" s="188"/>
      <c r="AT51" s="188"/>
      <c r="AU51" s="188"/>
      <c r="AV51" s="189"/>
      <c r="AW51" s="187"/>
      <c r="AX51" s="188"/>
      <c r="AY51" s="188"/>
      <c r="AZ51" s="188"/>
      <c r="BA51" s="188"/>
      <c r="BB51" s="188"/>
      <c r="BC51" s="188"/>
      <c r="BD51" s="188"/>
      <c r="BE51" s="189"/>
      <c r="BF51" s="158"/>
      <c r="BG51" s="159"/>
      <c r="BH51" s="159"/>
      <c r="BI51" s="159"/>
      <c r="BJ51" s="159"/>
      <c r="BK51" s="159"/>
      <c r="BL51" s="160"/>
    </row>
    <row r="52" spans="1:64" s="13" customFormat="1" ht="15" customHeight="1">
      <c r="A52" s="476" t="s">
        <v>430</v>
      </c>
      <c r="B52" s="476"/>
      <c r="C52" s="476"/>
      <c r="D52" s="476"/>
      <c r="E52" s="476"/>
      <c r="F52" s="476"/>
      <c r="G52" s="477" t="s">
        <v>431</v>
      </c>
      <c r="H52" s="477"/>
      <c r="I52" s="477"/>
      <c r="J52" s="477"/>
      <c r="K52" s="477"/>
      <c r="L52" s="477"/>
      <c r="M52" s="477"/>
      <c r="N52" s="477"/>
      <c r="O52" s="477"/>
      <c r="P52" s="477"/>
      <c r="Q52" s="477"/>
      <c r="R52" s="477"/>
      <c r="S52" s="477"/>
      <c r="T52" s="477"/>
      <c r="U52" s="477"/>
      <c r="V52" s="477"/>
      <c r="W52" s="477"/>
      <c r="X52" s="477"/>
      <c r="Y52" s="477"/>
      <c r="Z52" s="477"/>
      <c r="AA52" s="477"/>
      <c r="AB52" s="477"/>
      <c r="AC52" s="477"/>
      <c r="AD52" s="477"/>
      <c r="AE52" s="477"/>
      <c r="AF52" s="477"/>
      <c r="AG52" s="477"/>
      <c r="AH52" s="162" t="s">
        <v>379</v>
      </c>
      <c r="AI52" s="162"/>
      <c r="AJ52" s="162"/>
      <c r="AK52" s="162"/>
      <c r="AL52" s="162"/>
      <c r="AM52" s="162"/>
      <c r="AN52" s="166">
        <v>0</v>
      </c>
      <c r="AO52" s="166"/>
      <c r="AP52" s="166"/>
      <c r="AQ52" s="166"/>
      <c r="AR52" s="166"/>
      <c r="AS52" s="166"/>
      <c r="AT52" s="166"/>
      <c r="AU52" s="166"/>
      <c r="AV52" s="166"/>
      <c r="AW52" s="166">
        <v>0</v>
      </c>
      <c r="AX52" s="166"/>
      <c r="AY52" s="166"/>
      <c r="AZ52" s="166"/>
      <c r="BA52" s="166"/>
      <c r="BB52" s="166"/>
      <c r="BC52" s="166"/>
      <c r="BD52" s="166"/>
      <c r="BE52" s="166"/>
      <c r="BF52" s="120"/>
      <c r="BG52" s="120"/>
      <c r="BH52" s="120"/>
      <c r="BI52" s="120"/>
      <c r="BJ52" s="120"/>
      <c r="BK52" s="120"/>
      <c r="BL52" s="120"/>
    </row>
    <row r="53" spans="1:64" s="13" customFormat="1" ht="12.75">
      <c r="A53" s="467" t="s">
        <v>432</v>
      </c>
      <c r="B53" s="468"/>
      <c r="C53" s="468"/>
      <c r="D53" s="468"/>
      <c r="E53" s="468"/>
      <c r="F53" s="469"/>
      <c r="G53" s="121" t="s">
        <v>433</v>
      </c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34" t="s">
        <v>379</v>
      </c>
      <c r="AI53" s="135"/>
      <c r="AJ53" s="135"/>
      <c r="AK53" s="135"/>
      <c r="AL53" s="135"/>
      <c r="AM53" s="136"/>
      <c r="AN53" s="181">
        <v>0</v>
      </c>
      <c r="AO53" s="182"/>
      <c r="AP53" s="182"/>
      <c r="AQ53" s="182"/>
      <c r="AR53" s="182"/>
      <c r="AS53" s="182"/>
      <c r="AT53" s="182"/>
      <c r="AU53" s="182"/>
      <c r="AV53" s="183"/>
      <c r="AW53" s="181">
        <v>0</v>
      </c>
      <c r="AX53" s="182"/>
      <c r="AY53" s="182"/>
      <c r="AZ53" s="182"/>
      <c r="BA53" s="182"/>
      <c r="BB53" s="182"/>
      <c r="BC53" s="182"/>
      <c r="BD53" s="182"/>
      <c r="BE53" s="183"/>
      <c r="BF53" s="140"/>
      <c r="BG53" s="141"/>
      <c r="BH53" s="141"/>
      <c r="BI53" s="141"/>
      <c r="BJ53" s="141"/>
      <c r="BK53" s="141"/>
      <c r="BL53" s="142"/>
    </row>
    <row r="54" spans="1:64" s="13" customFormat="1" ht="12" customHeight="1">
      <c r="A54" s="470"/>
      <c r="B54" s="471"/>
      <c r="C54" s="471"/>
      <c r="D54" s="471"/>
      <c r="E54" s="471"/>
      <c r="F54" s="472"/>
      <c r="G54" s="203" t="s">
        <v>434</v>
      </c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03"/>
      <c r="AG54" s="203"/>
      <c r="AH54" s="155"/>
      <c r="AI54" s="156"/>
      <c r="AJ54" s="156"/>
      <c r="AK54" s="156"/>
      <c r="AL54" s="156"/>
      <c r="AM54" s="157"/>
      <c r="AN54" s="187"/>
      <c r="AO54" s="188"/>
      <c r="AP54" s="188"/>
      <c r="AQ54" s="188"/>
      <c r="AR54" s="188"/>
      <c r="AS54" s="188"/>
      <c r="AT54" s="188"/>
      <c r="AU54" s="188"/>
      <c r="AV54" s="189"/>
      <c r="AW54" s="187"/>
      <c r="AX54" s="188"/>
      <c r="AY54" s="188"/>
      <c r="AZ54" s="188"/>
      <c r="BA54" s="188"/>
      <c r="BB54" s="188"/>
      <c r="BC54" s="188"/>
      <c r="BD54" s="188"/>
      <c r="BE54" s="189"/>
      <c r="BF54" s="158"/>
      <c r="BG54" s="159"/>
      <c r="BH54" s="159"/>
      <c r="BI54" s="159"/>
      <c r="BJ54" s="159"/>
      <c r="BK54" s="159"/>
      <c r="BL54" s="160"/>
    </row>
    <row r="55" spans="1:64" s="13" customFormat="1" ht="12.75">
      <c r="A55" s="467" t="s">
        <v>435</v>
      </c>
      <c r="B55" s="468"/>
      <c r="C55" s="468"/>
      <c r="D55" s="468"/>
      <c r="E55" s="468"/>
      <c r="F55" s="469"/>
      <c r="G55" s="121" t="s">
        <v>436</v>
      </c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34" t="s">
        <v>379</v>
      </c>
      <c r="AI55" s="135"/>
      <c r="AJ55" s="135"/>
      <c r="AK55" s="135"/>
      <c r="AL55" s="135"/>
      <c r="AM55" s="136"/>
      <c r="AN55" s="181">
        <v>0</v>
      </c>
      <c r="AO55" s="182"/>
      <c r="AP55" s="182"/>
      <c r="AQ55" s="182"/>
      <c r="AR55" s="182"/>
      <c r="AS55" s="182"/>
      <c r="AT55" s="182"/>
      <c r="AU55" s="182"/>
      <c r="AV55" s="183"/>
      <c r="AW55" s="181">
        <v>0</v>
      </c>
      <c r="AX55" s="182"/>
      <c r="AY55" s="182"/>
      <c r="AZ55" s="182"/>
      <c r="BA55" s="182"/>
      <c r="BB55" s="182"/>
      <c r="BC55" s="182"/>
      <c r="BD55" s="182"/>
      <c r="BE55" s="183"/>
      <c r="BF55" s="140"/>
      <c r="BG55" s="141"/>
      <c r="BH55" s="141"/>
      <c r="BI55" s="141"/>
      <c r="BJ55" s="141"/>
      <c r="BK55" s="141"/>
      <c r="BL55" s="142"/>
    </row>
    <row r="56" spans="1:64" s="13" customFormat="1" ht="12.75">
      <c r="A56" s="470"/>
      <c r="B56" s="471"/>
      <c r="C56" s="471"/>
      <c r="D56" s="471"/>
      <c r="E56" s="471"/>
      <c r="F56" s="472"/>
      <c r="G56" s="203" t="s">
        <v>437</v>
      </c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155"/>
      <c r="AI56" s="156"/>
      <c r="AJ56" s="156"/>
      <c r="AK56" s="156"/>
      <c r="AL56" s="156"/>
      <c r="AM56" s="157"/>
      <c r="AN56" s="187"/>
      <c r="AO56" s="188"/>
      <c r="AP56" s="188"/>
      <c r="AQ56" s="188"/>
      <c r="AR56" s="188"/>
      <c r="AS56" s="188"/>
      <c r="AT56" s="188"/>
      <c r="AU56" s="188"/>
      <c r="AV56" s="189"/>
      <c r="AW56" s="187"/>
      <c r="AX56" s="188"/>
      <c r="AY56" s="188"/>
      <c r="AZ56" s="188"/>
      <c r="BA56" s="188"/>
      <c r="BB56" s="188"/>
      <c r="BC56" s="188"/>
      <c r="BD56" s="188"/>
      <c r="BE56" s="189"/>
      <c r="BF56" s="158"/>
      <c r="BG56" s="159"/>
      <c r="BH56" s="159"/>
      <c r="BI56" s="159"/>
      <c r="BJ56" s="159"/>
      <c r="BK56" s="159"/>
      <c r="BL56" s="160"/>
    </row>
    <row r="57" spans="1:64" s="13" customFormat="1" ht="12.75">
      <c r="A57" s="467" t="s">
        <v>438</v>
      </c>
      <c r="B57" s="468"/>
      <c r="C57" s="468"/>
      <c r="D57" s="468"/>
      <c r="E57" s="468"/>
      <c r="F57" s="469"/>
      <c r="G57" s="121" t="s">
        <v>439</v>
      </c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34" t="s">
        <v>379</v>
      </c>
      <c r="AI57" s="135"/>
      <c r="AJ57" s="135"/>
      <c r="AK57" s="135"/>
      <c r="AL57" s="135"/>
      <c r="AM57" s="136"/>
      <c r="AN57" s="181">
        <v>0</v>
      </c>
      <c r="AO57" s="182"/>
      <c r="AP57" s="182"/>
      <c r="AQ57" s="182"/>
      <c r="AR57" s="182"/>
      <c r="AS57" s="182"/>
      <c r="AT57" s="182"/>
      <c r="AU57" s="182"/>
      <c r="AV57" s="183"/>
      <c r="AW57" s="181">
        <v>0</v>
      </c>
      <c r="AX57" s="182"/>
      <c r="AY57" s="182"/>
      <c r="AZ57" s="182"/>
      <c r="BA57" s="182"/>
      <c r="BB57" s="182"/>
      <c r="BC57" s="182"/>
      <c r="BD57" s="182"/>
      <c r="BE57" s="183"/>
      <c r="BF57" s="140"/>
      <c r="BG57" s="141"/>
      <c r="BH57" s="141"/>
      <c r="BI57" s="141"/>
      <c r="BJ57" s="141"/>
      <c r="BK57" s="141"/>
      <c r="BL57" s="142"/>
    </row>
    <row r="58" spans="1:64" s="13" customFormat="1" ht="12.75">
      <c r="A58" s="480"/>
      <c r="B58" s="481"/>
      <c r="C58" s="481"/>
      <c r="D58" s="481"/>
      <c r="E58" s="481"/>
      <c r="F58" s="482"/>
      <c r="G58" s="161" t="s">
        <v>440</v>
      </c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37"/>
      <c r="AI58" s="138"/>
      <c r="AJ58" s="138"/>
      <c r="AK58" s="138"/>
      <c r="AL58" s="138"/>
      <c r="AM58" s="139"/>
      <c r="AN58" s="184"/>
      <c r="AO58" s="185"/>
      <c r="AP58" s="185"/>
      <c r="AQ58" s="185"/>
      <c r="AR58" s="185"/>
      <c r="AS58" s="185"/>
      <c r="AT58" s="185"/>
      <c r="AU58" s="185"/>
      <c r="AV58" s="186"/>
      <c r="AW58" s="184"/>
      <c r="AX58" s="185"/>
      <c r="AY58" s="185"/>
      <c r="AZ58" s="185"/>
      <c r="BA58" s="185"/>
      <c r="BB58" s="185"/>
      <c r="BC58" s="185"/>
      <c r="BD58" s="185"/>
      <c r="BE58" s="186"/>
      <c r="BF58" s="143"/>
      <c r="BG58" s="144"/>
      <c r="BH58" s="144"/>
      <c r="BI58" s="144"/>
      <c r="BJ58" s="144"/>
      <c r="BK58" s="144"/>
      <c r="BL58" s="145"/>
    </row>
    <row r="59" spans="1:64" s="13" customFormat="1" ht="12.75">
      <c r="A59" s="470"/>
      <c r="B59" s="471"/>
      <c r="C59" s="471"/>
      <c r="D59" s="471"/>
      <c r="E59" s="471"/>
      <c r="F59" s="472"/>
      <c r="G59" s="203" t="s">
        <v>441</v>
      </c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203"/>
      <c r="AE59" s="203"/>
      <c r="AF59" s="203"/>
      <c r="AG59" s="203"/>
      <c r="AH59" s="155"/>
      <c r="AI59" s="156"/>
      <c r="AJ59" s="156"/>
      <c r="AK59" s="156"/>
      <c r="AL59" s="156"/>
      <c r="AM59" s="157"/>
      <c r="AN59" s="187"/>
      <c r="AO59" s="188"/>
      <c r="AP59" s="188"/>
      <c r="AQ59" s="188"/>
      <c r="AR59" s="188"/>
      <c r="AS59" s="188"/>
      <c r="AT59" s="188"/>
      <c r="AU59" s="188"/>
      <c r="AV59" s="189"/>
      <c r="AW59" s="187"/>
      <c r="AX59" s="188"/>
      <c r="AY59" s="188"/>
      <c r="AZ59" s="188"/>
      <c r="BA59" s="188"/>
      <c r="BB59" s="188"/>
      <c r="BC59" s="188"/>
      <c r="BD59" s="188"/>
      <c r="BE59" s="189"/>
      <c r="BF59" s="158"/>
      <c r="BG59" s="159"/>
      <c r="BH59" s="159"/>
      <c r="BI59" s="159"/>
      <c r="BJ59" s="159"/>
      <c r="BK59" s="159"/>
      <c r="BL59" s="160"/>
    </row>
    <row r="60" spans="1:64" s="13" customFormat="1" ht="12.75">
      <c r="A60" s="467" t="s">
        <v>442</v>
      </c>
      <c r="B60" s="468"/>
      <c r="C60" s="468"/>
      <c r="D60" s="468"/>
      <c r="E60" s="468"/>
      <c r="F60" s="469"/>
      <c r="G60" s="121" t="s">
        <v>443</v>
      </c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34" t="s">
        <v>379</v>
      </c>
      <c r="AI60" s="135"/>
      <c r="AJ60" s="135"/>
      <c r="AK60" s="135"/>
      <c r="AL60" s="135"/>
      <c r="AM60" s="136"/>
      <c r="AN60" s="181">
        <v>0</v>
      </c>
      <c r="AO60" s="182"/>
      <c r="AP60" s="182"/>
      <c r="AQ60" s="182"/>
      <c r="AR60" s="182"/>
      <c r="AS60" s="182"/>
      <c r="AT60" s="182"/>
      <c r="AU60" s="182"/>
      <c r="AV60" s="183"/>
      <c r="AW60" s="181">
        <v>0</v>
      </c>
      <c r="AX60" s="182"/>
      <c r="AY60" s="182"/>
      <c r="AZ60" s="182"/>
      <c r="BA60" s="182"/>
      <c r="BB60" s="182"/>
      <c r="BC60" s="182"/>
      <c r="BD60" s="182"/>
      <c r="BE60" s="183"/>
      <c r="BF60" s="140"/>
      <c r="BG60" s="141"/>
      <c r="BH60" s="141"/>
      <c r="BI60" s="141"/>
      <c r="BJ60" s="141"/>
      <c r="BK60" s="141"/>
      <c r="BL60" s="142"/>
    </row>
    <row r="61" spans="1:64" s="13" customFormat="1" ht="12.75">
      <c r="A61" s="480"/>
      <c r="B61" s="481"/>
      <c r="C61" s="481"/>
      <c r="D61" s="481"/>
      <c r="E61" s="481"/>
      <c r="F61" s="482"/>
      <c r="G61" s="161" t="s">
        <v>444</v>
      </c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37"/>
      <c r="AI61" s="138"/>
      <c r="AJ61" s="138"/>
      <c r="AK61" s="138"/>
      <c r="AL61" s="138"/>
      <c r="AM61" s="139"/>
      <c r="AN61" s="184"/>
      <c r="AO61" s="185"/>
      <c r="AP61" s="185"/>
      <c r="AQ61" s="185"/>
      <c r="AR61" s="185"/>
      <c r="AS61" s="185"/>
      <c r="AT61" s="185"/>
      <c r="AU61" s="185"/>
      <c r="AV61" s="186"/>
      <c r="AW61" s="184"/>
      <c r="AX61" s="185"/>
      <c r="AY61" s="185"/>
      <c r="AZ61" s="185"/>
      <c r="BA61" s="185"/>
      <c r="BB61" s="185"/>
      <c r="BC61" s="185"/>
      <c r="BD61" s="185"/>
      <c r="BE61" s="186"/>
      <c r="BF61" s="143"/>
      <c r="BG61" s="144"/>
      <c r="BH61" s="144"/>
      <c r="BI61" s="144"/>
      <c r="BJ61" s="144"/>
      <c r="BK61" s="144"/>
      <c r="BL61" s="145"/>
    </row>
    <row r="62" spans="1:64" s="13" customFormat="1" ht="12.75">
      <c r="A62" s="480"/>
      <c r="B62" s="481"/>
      <c r="C62" s="481"/>
      <c r="D62" s="481"/>
      <c r="E62" s="481"/>
      <c r="F62" s="482"/>
      <c r="G62" s="161" t="s">
        <v>445</v>
      </c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37"/>
      <c r="AI62" s="138"/>
      <c r="AJ62" s="138"/>
      <c r="AK62" s="138"/>
      <c r="AL62" s="138"/>
      <c r="AM62" s="139"/>
      <c r="AN62" s="184"/>
      <c r="AO62" s="185"/>
      <c r="AP62" s="185"/>
      <c r="AQ62" s="185"/>
      <c r="AR62" s="185"/>
      <c r="AS62" s="185"/>
      <c r="AT62" s="185"/>
      <c r="AU62" s="185"/>
      <c r="AV62" s="186"/>
      <c r="AW62" s="184"/>
      <c r="AX62" s="185"/>
      <c r="AY62" s="185"/>
      <c r="AZ62" s="185"/>
      <c r="BA62" s="185"/>
      <c r="BB62" s="185"/>
      <c r="BC62" s="185"/>
      <c r="BD62" s="185"/>
      <c r="BE62" s="186"/>
      <c r="BF62" s="143"/>
      <c r="BG62" s="144"/>
      <c r="BH62" s="144"/>
      <c r="BI62" s="144"/>
      <c r="BJ62" s="144"/>
      <c r="BK62" s="144"/>
      <c r="BL62" s="145"/>
    </row>
    <row r="63" spans="1:64" s="13" customFormat="1" ht="12.75">
      <c r="A63" s="480"/>
      <c r="B63" s="481"/>
      <c r="C63" s="481"/>
      <c r="D63" s="481"/>
      <c r="E63" s="481"/>
      <c r="F63" s="482"/>
      <c r="G63" s="161" t="s">
        <v>446</v>
      </c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37"/>
      <c r="AI63" s="138"/>
      <c r="AJ63" s="138"/>
      <c r="AK63" s="138"/>
      <c r="AL63" s="138"/>
      <c r="AM63" s="139"/>
      <c r="AN63" s="184"/>
      <c r="AO63" s="185"/>
      <c r="AP63" s="185"/>
      <c r="AQ63" s="185"/>
      <c r="AR63" s="185"/>
      <c r="AS63" s="185"/>
      <c r="AT63" s="185"/>
      <c r="AU63" s="185"/>
      <c r="AV63" s="186"/>
      <c r="AW63" s="184"/>
      <c r="AX63" s="185"/>
      <c r="AY63" s="185"/>
      <c r="AZ63" s="185"/>
      <c r="BA63" s="185"/>
      <c r="BB63" s="185"/>
      <c r="BC63" s="185"/>
      <c r="BD63" s="185"/>
      <c r="BE63" s="186"/>
      <c r="BF63" s="143"/>
      <c r="BG63" s="144"/>
      <c r="BH63" s="144"/>
      <c r="BI63" s="144"/>
      <c r="BJ63" s="144"/>
      <c r="BK63" s="144"/>
      <c r="BL63" s="145"/>
    </row>
    <row r="64" spans="1:64" s="13" customFormat="1" ht="12.75">
      <c r="A64" s="470"/>
      <c r="B64" s="471"/>
      <c r="C64" s="471"/>
      <c r="D64" s="471"/>
      <c r="E64" s="471"/>
      <c r="F64" s="472"/>
      <c r="G64" s="203" t="s">
        <v>447</v>
      </c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  <c r="X64" s="203"/>
      <c r="Y64" s="203"/>
      <c r="Z64" s="203"/>
      <c r="AA64" s="203"/>
      <c r="AB64" s="203"/>
      <c r="AC64" s="203"/>
      <c r="AD64" s="203"/>
      <c r="AE64" s="203"/>
      <c r="AF64" s="203"/>
      <c r="AG64" s="203"/>
      <c r="AH64" s="155"/>
      <c r="AI64" s="156"/>
      <c r="AJ64" s="156"/>
      <c r="AK64" s="156"/>
      <c r="AL64" s="156"/>
      <c r="AM64" s="157"/>
      <c r="AN64" s="187"/>
      <c r="AO64" s="188"/>
      <c r="AP64" s="188"/>
      <c r="AQ64" s="188"/>
      <c r="AR64" s="188"/>
      <c r="AS64" s="188"/>
      <c r="AT64" s="188"/>
      <c r="AU64" s="188"/>
      <c r="AV64" s="189"/>
      <c r="AW64" s="187"/>
      <c r="AX64" s="188"/>
      <c r="AY64" s="188"/>
      <c r="AZ64" s="188"/>
      <c r="BA64" s="188"/>
      <c r="BB64" s="188"/>
      <c r="BC64" s="188"/>
      <c r="BD64" s="188"/>
      <c r="BE64" s="189"/>
      <c r="BF64" s="158"/>
      <c r="BG64" s="159"/>
      <c r="BH64" s="159"/>
      <c r="BI64" s="159"/>
      <c r="BJ64" s="159"/>
      <c r="BK64" s="159"/>
      <c r="BL64" s="160"/>
    </row>
    <row r="65" spans="1:64" s="13" customFormat="1" ht="12.75">
      <c r="A65" s="467" t="s">
        <v>448</v>
      </c>
      <c r="B65" s="468"/>
      <c r="C65" s="468"/>
      <c r="D65" s="468"/>
      <c r="E65" s="468"/>
      <c r="F65" s="469"/>
      <c r="G65" s="121" t="s">
        <v>449</v>
      </c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34" t="s">
        <v>450</v>
      </c>
      <c r="AI65" s="135"/>
      <c r="AJ65" s="135"/>
      <c r="AK65" s="135"/>
      <c r="AL65" s="135"/>
      <c r="AM65" s="136"/>
      <c r="AN65" s="181"/>
      <c r="AO65" s="182"/>
      <c r="AP65" s="182"/>
      <c r="AQ65" s="182"/>
      <c r="AR65" s="182"/>
      <c r="AS65" s="182"/>
      <c r="AT65" s="182"/>
      <c r="AU65" s="182"/>
      <c r="AV65" s="183"/>
      <c r="AW65" s="181"/>
      <c r="AX65" s="182"/>
      <c r="AY65" s="182"/>
      <c r="AZ65" s="182"/>
      <c r="BA65" s="182"/>
      <c r="BB65" s="182"/>
      <c r="BC65" s="182"/>
      <c r="BD65" s="182"/>
      <c r="BE65" s="183"/>
      <c r="BF65" s="140"/>
      <c r="BG65" s="141"/>
      <c r="BH65" s="141"/>
      <c r="BI65" s="141"/>
      <c r="BJ65" s="141"/>
      <c r="BK65" s="141"/>
      <c r="BL65" s="142"/>
    </row>
    <row r="66" spans="1:64" s="13" customFormat="1" ht="12.75">
      <c r="A66" s="470"/>
      <c r="B66" s="471"/>
      <c r="C66" s="471"/>
      <c r="D66" s="471"/>
      <c r="E66" s="471"/>
      <c r="F66" s="472"/>
      <c r="G66" s="203" t="s">
        <v>451</v>
      </c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155"/>
      <c r="AI66" s="156"/>
      <c r="AJ66" s="156"/>
      <c r="AK66" s="156"/>
      <c r="AL66" s="156"/>
      <c r="AM66" s="157"/>
      <c r="AN66" s="187"/>
      <c r="AO66" s="188"/>
      <c r="AP66" s="188"/>
      <c r="AQ66" s="188"/>
      <c r="AR66" s="188"/>
      <c r="AS66" s="188"/>
      <c r="AT66" s="188"/>
      <c r="AU66" s="188"/>
      <c r="AV66" s="189"/>
      <c r="AW66" s="187"/>
      <c r="AX66" s="188"/>
      <c r="AY66" s="188"/>
      <c r="AZ66" s="188"/>
      <c r="BA66" s="188"/>
      <c r="BB66" s="188"/>
      <c r="BC66" s="188"/>
      <c r="BD66" s="188"/>
      <c r="BE66" s="189"/>
      <c r="BF66" s="158"/>
      <c r="BG66" s="159"/>
      <c r="BH66" s="159"/>
      <c r="BI66" s="159"/>
      <c r="BJ66" s="159"/>
      <c r="BK66" s="159"/>
      <c r="BL66" s="160"/>
    </row>
    <row r="67" spans="1:64" s="13" customFormat="1" ht="12.75">
      <c r="A67" s="467" t="s">
        <v>452</v>
      </c>
      <c r="B67" s="468"/>
      <c r="C67" s="468"/>
      <c r="D67" s="468"/>
      <c r="E67" s="468"/>
      <c r="F67" s="469"/>
      <c r="G67" s="121" t="s">
        <v>453</v>
      </c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34" t="s">
        <v>379</v>
      </c>
      <c r="AI67" s="135"/>
      <c r="AJ67" s="135"/>
      <c r="AK67" s="135"/>
      <c r="AL67" s="135"/>
      <c r="AM67" s="136"/>
      <c r="AN67" s="181">
        <v>0</v>
      </c>
      <c r="AO67" s="182"/>
      <c r="AP67" s="182"/>
      <c r="AQ67" s="182"/>
      <c r="AR67" s="182"/>
      <c r="AS67" s="182"/>
      <c r="AT67" s="182"/>
      <c r="AU67" s="182"/>
      <c r="AV67" s="183"/>
      <c r="AW67" s="181">
        <v>0</v>
      </c>
      <c r="AX67" s="182"/>
      <c r="AY67" s="182"/>
      <c r="AZ67" s="182"/>
      <c r="BA67" s="182"/>
      <c r="BB67" s="182"/>
      <c r="BC67" s="182"/>
      <c r="BD67" s="182"/>
      <c r="BE67" s="183"/>
      <c r="BF67" s="140"/>
      <c r="BG67" s="141"/>
      <c r="BH67" s="141"/>
      <c r="BI67" s="141"/>
      <c r="BJ67" s="141"/>
      <c r="BK67" s="141"/>
      <c r="BL67" s="142"/>
    </row>
    <row r="68" spans="1:64" s="13" customFormat="1" ht="12.75">
      <c r="A68" s="480"/>
      <c r="B68" s="481"/>
      <c r="C68" s="481"/>
      <c r="D68" s="481"/>
      <c r="E68" s="481"/>
      <c r="F68" s="482"/>
      <c r="G68" s="161" t="s">
        <v>454</v>
      </c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37"/>
      <c r="AI68" s="138"/>
      <c r="AJ68" s="138"/>
      <c r="AK68" s="138"/>
      <c r="AL68" s="138"/>
      <c r="AM68" s="139"/>
      <c r="AN68" s="184"/>
      <c r="AO68" s="185"/>
      <c r="AP68" s="185"/>
      <c r="AQ68" s="185"/>
      <c r="AR68" s="185"/>
      <c r="AS68" s="185"/>
      <c r="AT68" s="185"/>
      <c r="AU68" s="185"/>
      <c r="AV68" s="186"/>
      <c r="AW68" s="184"/>
      <c r="AX68" s="185"/>
      <c r="AY68" s="185"/>
      <c r="AZ68" s="185"/>
      <c r="BA68" s="185"/>
      <c r="BB68" s="185"/>
      <c r="BC68" s="185"/>
      <c r="BD68" s="185"/>
      <c r="BE68" s="186"/>
      <c r="BF68" s="143"/>
      <c r="BG68" s="144"/>
      <c r="BH68" s="144"/>
      <c r="BI68" s="144"/>
      <c r="BJ68" s="144"/>
      <c r="BK68" s="144"/>
      <c r="BL68" s="145"/>
    </row>
    <row r="69" spans="1:64" s="13" customFormat="1" ht="12.75">
      <c r="A69" s="480"/>
      <c r="B69" s="481"/>
      <c r="C69" s="481"/>
      <c r="D69" s="481"/>
      <c r="E69" s="481"/>
      <c r="F69" s="482"/>
      <c r="G69" s="161" t="s">
        <v>455</v>
      </c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37"/>
      <c r="AI69" s="138"/>
      <c r="AJ69" s="138"/>
      <c r="AK69" s="138"/>
      <c r="AL69" s="138"/>
      <c r="AM69" s="139"/>
      <c r="AN69" s="184"/>
      <c r="AO69" s="185"/>
      <c r="AP69" s="185"/>
      <c r="AQ69" s="185"/>
      <c r="AR69" s="185"/>
      <c r="AS69" s="185"/>
      <c r="AT69" s="185"/>
      <c r="AU69" s="185"/>
      <c r="AV69" s="186"/>
      <c r="AW69" s="184"/>
      <c r="AX69" s="185"/>
      <c r="AY69" s="185"/>
      <c r="AZ69" s="185"/>
      <c r="BA69" s="185"/>
      <c r="BB69" s="185"/>
      <c r="BC69" s="185"/>
      <c r="BD69" s="185"/>
      <c r="BE69" s="186"/>
      <c r="BF69" s="143"/>
      <c r="BG69" s="144"/>
      <c r="BH69" s="144"/>
      <c r="BI69" s="144"/>
      <c r="BJ69" s="144"/>
      <c r="BK69" s="144"/>
      <c r="BL69" s="145"/>
    </row>
    <row r="70" spans="1:64" s="13" customFormat="1" ht="12.75">
      <c r="A70" s="480"/>
      <c r="B70" s="481"/>
      <c r="C70" s="481"/>
      <c r="D70" s="481"/>
      <c r="E70" s="481"/>
      <c r="F70" s="482"/>
      <c r="G70" s="161" t="s">
        <v>456</v>
      </c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37"/>
      <c r="AI70" s="138"/>
      <c r="AJ70" s="138"/>
      <c r="AK70" s="138"/>
      <c r="AL70" s="138"/>
      <c r="AM70" s="139"/>
      <c r="AN70" s="184"/>
      <c r="AO70" s="185"/>
      <c r="AP70" s="185"/>
      <c r="AQ70" s="185"/>
      <c r="AR70" s="185"/>
      <c r="AS70" s="185"/>
      <c r="AT70" s="185"/>
      <c r="AU70" s="185"/>
      <c r="AV70" s="186"/>
      <c r="AW70" s="184"/>
      <c r="AX70" s="185"/>
      <c r="AY70" s="185"/>
      <c r="AZ70" s="185"/>
      <c r="BA70" s="185"/>
      <c r="BB70" s="185"/>
      <c r="BC70" s="185"/>
      <c r="BD70" s="185"/>
      <c r="BE70" s="186"/>
      <c r="BF70" s="143"/>
      <c r="BG70" s="144"/>
      <c r="BH70" s="144"/>
      <c r="BI70" s="144"/>
      <c r="BJ70" s="144"/>
      <c r="BK70" s="144"/>
      <c r="BL70" s="145"/>
    </row>
    <row r="71" spans="1:64" s="13" customFormat="1" ht="12.75">
      <c r="A71" s="480"/>
      <c r="B71" s="481"/>
      <c r="C71" s="481"/>
      <c r="D71" s="481"/>
      <c r="E71" s="481"/>
      <c r="F71" s="482"/>
      <c r="G71" s="161" t="s">
        <v>457</v>
      </c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37"/>
      <c r="AI71" s="138"/>
      <c r="AJ71" s="138"/>
      <c r="AK71" s="138"/>
      <c r="AL71" s="138"/>
      <c r="AM71" s="139"/>
      <c r="AN71" s="184"/>
      <c r="AO71" s="185"/>
      <c r="AP71" s="185"/>
      <c r="AQ71" s="185"/>
      <c r="AR71" s="185"/>
      <c r="AS71" s="185"/>
      <c r="AT71" s="185"/>
      <c r="AU71" s="185"/>
      <c r="AV71" s="186"/>
      <c r="AW71" s="184"/>
      <c r="AX71" s="185"/>
      <c r="AY71" s="185"/>
      <c r="AZ71" s="185"/>
      <c r="BA71" s="185"/>
      <c r="BB71" s="185"/>
      <c r="BC71" s="185"/>
      <c r="BD71" s="185"/>
      <c r="BE71" s="186"/>
      <c r="BF71" s="143"/>
      <c r="BG71" s="144"/>
      <c r="BH71" s="144"/>
      <c r="BI71" s="144"/>
      <c r="BJ71" s="144"/>
      <c r="BK71" s="144"/>
      <c r="BL71" s="145"/>
    </row>
    <row r="72" spans="1:64" s="13" customFormat="1" ht="12.75">
      <c r="A72" s="480"/>
      <c r="B72" s="481"/>
      <c r="C72" s="481"/>
      <c r="D72" s="481"/>
      <c r="E72" s="481"/>
      <c r="F72" s="482"/>
      <c r="G72" s="161" t="s">
        <v>458</v>
      </c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37"/>
      <c r="AI72" s="138"/>
      <c r="AJ72" s="138"/>
      <c r="AK72" s="138"/>
      <c r="AL72" s="138"/>
      <c r="AM72" s="139"/>
      <c r="AN72" s="184"/>
      <c r="AO72" s="185"/>
      <c r="AP72" s="185"/>
      <c r="AQ72" s="185"/>
      <c r="AR72" s="185"/>
      <c r="AS72" s="185"/>
      <c r="AT72" s="185"/>
      <c r="AU72" s="185"/>
      <c r="AV72" s="186"/>
      <c r="AW72" s="184"/>
      <c r="AX72" s="185"/>
      <c r="AY72" s="185"/>
      <c r="AZ72" s="185"/>
      <c r="BA72" s="185"/>
      <c r="BB72" s="185"/>
      <c r="BC72" s="185"/>
      <c r="BD72" s="185"/>
      <c r="BE72" s="186"/>
      <c r="BF72" s="143"/>
      <c r="BG72" s="144"/>
      <c r="BH72" s="144"/>
      <c r="BI72" s="144"/>
      <c r="BJ72" s="144"/>
      <c r="BK72" s="144"/>
      <c r="BL72" s="145"/>
    </row>
    <row r="73" spans="1:64" s="13" customFormat="1" ht="12.75">
      <c r="A73" s="480"/>
      <c r="B73" s="481"/>
      <c r="C73" s="481"/>
      <c r="D73" s="481"/>
      <c r="E73" s="481"/>
      <c r="F73" s="482"/>
      <c r="G73" s="161" t="s">
        <v>459</v>
      </c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37"/>
      <c r="AI73" s="138"/>
      <c r="AJ73" s="138"/>
      <c r="AK73" s="138"/>
      <c r="AL73" s="138"/>
      <c r="AM73" s="139"/>
      <c r="AN73" s="184"/>
      <c r="AO73" s="185"/>
      <c r="AP73" s="185"/>
      <c r="AQ73" s="185"/>
      <c r="AR73" s="185"/>
      <c r="AS73" s="185"/>
      <c r="AT73" s="185"/>
      <c r="AU73" s="185"/>
      <c r="AV73" s="186"/>
      <c r="AW73" s="184"/>
      <c r="AX73" s="185"/>
      <c r="AY73" s="185"/>
      <c r="AZ73" s="185"/>
      <c r="BA73" s="185"/>
      <c r="BB73" s="185"/>
      <c r="BC73" s="185"/>
      <c r="BD73" s="185"/>
      <c r="BE73" s="186"/>
      <c r="BF73" s="143"/>
      <c r="BG73" s="144"/>
      <c r="BH73" s="144"/>
      <c r="BI73" s="144"/>
      <c r="BJ73" s="144"/>
      <c r="BK73" s="144"/>
      <c r="BL73" s="145"/>
    </row>
    <row r="74" spans="1:64" s="13" customFormat="1" ht="12.75">
      <c r="A74" s="470"/>
      <c r="B74" s="471"/>
      <c r="C74" s="471"/>
      <c r="D74" s="471"/>
      <c r="E74" s="471"/>
      <c r="F74" s="472"/>
      <c r="G74" s="203" t="s">
        <v>460</v>
      </c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  <c r="W74" s="203"/>
      <c r="X74" s="203"/>
      <c r="Y74" s="203"/>
      <c r="Z74" s="203"/>
      <c r="AA74" s="203"/>
      <c r="AB74" s="203"/>
      <c r="AC74" s="203"/>
      <c r="AD74" s="203"/>
      <c r="AE74" s="203"/>
      <c r="AF74" s="203"/>
      <c r="AG74" s="203"/>
      <c r="AH74" s="155"/>
      <c r="AI74" s="156"/>
      <c r="AJ74" s="156"/>
      <c r="AK74" s="156"/>
      <c r="AL74" s="156"/>
      <c r="AM74" s="157"/>
      <c r="AN74" s="187"/>
      <c r="AO74" s="188"/>
      <c r="AP74" s="188"/>
      <c r="AQ74" s="188"/>
      <c r="AR74" s="188"/>
      <c r="AS74" s="188"/>
      <c r="AT74" s="188"/>
      <c r="AU74" s="188"/>
      <c r="AV74" s="189"/>
      <c r="AW74" s="187"/>
      <c r="AX74" s="188"/>
      <c r="AY74" s="188"/>
      <c r="AZ74" s="188"/>
      <c r="BA74" s="188"/>
      <c r="BB74" s="188"/>
      <c r="BC74" s="188"/>
      <c r="BD74" s="188"/>
      <c r="BE74" s="189"/>
      <c r="BF74" s="158"/>
      <c r="BG74" s="159"/>
      <c r="BH74" s="159"/>
      <c r="BI74" s="159"/>
      <c r="BJ74" s="159"/>
      <c r="BK74" s="159"/>
      <c r="BL74" s="160"/>
    </row>
    <row r="75" spans="1:64" s="13" customFormat="1" ht="12.75">
      <c r="A75" s="467" t="s">
        <v>279</v>
      </c>
      <c r="B75" s="468"/>
      <c r="C75" s="468"/>
      <c r="D75" s="468"/>
      <c r="E75" s="468"/>
      <c r="F75" s="469"/>
      <c r="G75" s="121" t="s">
        <v>461</v>
      </c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34" t="s">
        <v>379</v>
      </c>
      <c r="AI75" s="135"/>
      <c r="AJ75" s="135"/>
      <c r="AK75" s="135"/>
      <c r="AL75" s="135"/>
      <c r="AM75" s="136"/>
      <c r="AN75" s="181">
        <f>AN26+AN31+AN34</f>
        <v>3067</v>
      </c>
      <c r="AO75" s="182"/>
      <c r="AP75" s="182"/>
      <c r="AQ75" s="182"/>
      <c r="AR75" s="182"/>
      <c r="AS75" s="182"/>
      <c r="AT75" s="182"/>
      <c r="AU75" s="182"/>
      <c r="AV75" s="183"/>
      <c r="AW75" s="181">
        <f>AW26+AW31+AW34</f>
        <v>3067</v>
      </c>
      <c r="AX75" s="182"/>
      <c r="AY75" s="182"/>
      <c r="AZ75" s="182"/>
      <c r="BA75" s="182"/>
      <c r="BB75" s="182"/>
      <c r="BC75" s="182"/>
      <c r="BD75" s="182"/>
      <c r="BE75" s="183"/>
      <c r="BF75" s="140"/>
      <c r="BG75" s="141"/>
      <c r="BH75" s="141"/>
      <c r="BI75" s="141"/>
      <c r="BJ75" s="141"/>
      <c r="BK75" s="141"/>
      <c r="BL75" s="142"/>
    </row>
    <row r="76" spans="1:64" s="13" customFormat="1" ht="12.75">
      <c r="A76" s="470"/>
      <c r="B76" s="471"/>
      <c r="C76" s="471"/>
      <c r="D76" s="471"/>
      <c r="E76" s="471"/>
      <c r="F76" s="472"/>
      <c r="G76" s="203" t="s">
        <v>517</v>
      </c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203"/>
      <c r="AE76" s="203"/>
      <c r="AF76" s="203"/>
      <c r="AG76" s="203"/>
      <c r="AH76" s="155"/>
      <c r="AI76" s="156"/>
      <c r="AJ76" s="156"/>
      <c r="AK76" s="156"/>
      <c r="AL76" s="156"/>
      <c r="AM76" s="157"/>
      <c r="AN76" s="187"/>
      <c r="AO76" s="188"/>
      <c r="AP76" s="188"/>
      <c r="AQ76" s="188"/>
      <c r="AR76" s="188"/>
      <c r="AS76" s="188"/>
      <c r="AT76" s="188"/>
      <c r="AU76" s="188"/>
      <c r="AV76" s="189"/>
      <c r="AW76" s="187"/>
      <c r="AX76" s="188"/>
      <c r="AY76" s="188"/>
      <c r="AZ76" s="188"/>
      <c r="BA76" s="188"/>
      <c r="BB76" s="188"/>
      <c r="BC76" s="188"/>
      <c r="BD76" s="188"/>
      <c r="BE76" s="189"/>
      <c r="BF76" s="158"/>
      <c r="BG76" s="159"/>
      <c r="BH76" s="159"/>
      <c r="BI76" s="159"/>
      <c r="BJ76" s="159"/>
      <c r="BK76" s="159"/>
      <c r="BL76" s="160"/>
    </row>
    <row r="77" spans="1:64" s="13" customFormat="1" ht="12.75">
      <c r="A77" s="467" t="s">
        <v>462</v>
      </c>
      <c r="B77" s="468"/>
      <c r="C77" s="468"/>
      <c r="D77" s="468"/>
      <c r="E77" s="468"/>
      <c r="F77" s="469"/>
      <c r="G77" s="121" t="s">
        <v>463</v>
      </c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34" t="s">
        <v>379</v>
      </c>
      <c r="AI77" s="135"/>
      <c r="AJ77" s="135"/>
      <c r="AK77" s="135"/>
      <c r="AL77" s="135"/>
      <c r="AM77" s="136"/>
      <c r="AN77" s="181"/>
      <c r="AO77" s="182"/>
      <c r="AP77" s="182"/>
      <c r="AQ77" s="182"/>
      <c r="AR77" s="182"/>
      <c r="AS77" s="182"/>
      <c r="AT77" s="182"/>
      <c r="AU77" s="182"/>
      <c r="AV77" s="183"/>
      <c r="AW77" s="515">
        <f>AW80*AW22</f>
        <v>54803.303437286035</v>
      </c>
      <c r="AX77" s="516"/>
      <c r="AY77" s="516"/>
      <c r="AZ77" s="516"/>
      <c r="BA77" s="516"/>
      <c r="BB77" s="516"/>
      <c r="BC77" s="516"/>
      <c r="BD77" s="516"/>
      <c r="BE77" s="517"/>
      <c r="BF77" s="140"/>
      <c r="BG77" s="141"/>
      <c r="BH77" s="141"/>
      <c r="BI77" s="141"/>
      <c r="BJ77" s="141"/>
      <c r="BK77" s="141"/>
      <c r="BL77" s="142"/>
    </row>
    <row r="78" spans="1:64" s="13" customFormat="1" ht="12.75">
      <c r="A78" s="480"/>
      <c r="B78" s="481"/>
      <c r="C78" s="481"/>
      <c r="D78" s="481"/>
      <c r="E78" s="481"/>
      <c r="F78" s="482"/>
      <c r="G78" s="161" t="s">
        <v>464</v>
      </c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37"/>
      <c r="AI78" s="138"/>
      <c r="AJ78" s="138"/>
      <c r="AK78" s="138"/>
      <c r="AL78" s="138"/>
      <c r="AM78" s="139"/>
      <c r="AN78" s="184"/>
      <c r="AO78" s="185"/>
      <c r="AP78" s="185"/>
      <c r="AQ78" s="185"/>
      <c r="AR78" s="185"/>
      <c r="AS78" s="185"/>
      <c r="AT78" s="185"/>
      <c r="AU78" s="185"/>
      <c r="AV78" s="186"/>
      <c r="AW78" s="518"/>
      <c r="AX78" s="519"/>
      <c r="AY78" s="519"/>
      <c r="AZ78" s="519"/>
      <c r="BA78" s="519"/>
      <c r="BB78" s="519"/>
      <c r="BC78" s="519"/>
      <c r="BD78" s="519"/>
      <c r="BE78" s="520"/>
      <c r="BF78" s="143"/>
      <c r="BG78" s="144"/>
      <c r="BH78" s="144"/>
      <c r="BI78" s="144"/>
      <c r="BJ78" s="144"/>
      <c r="BK78" s="144"/>
      <c r="BL78" s="145"/>
    </row>
    <row r="79" spans="1:64" s="13" customFormat="1" ht="12.75">
      <c r="A79" s="470"/>
      <c r="B79" s="471"/>
      <c r="C79" s="471"/>
      <c r="D79" s="471"/>
      <c r="E79" s="471"/>
      <c r="F79" s="472"/>
      <c r="G79" s="203" t="s">
        <v>465</v>
      </c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203"/>
      <c r="X79" s="203"/>
      <c r="Y79" s="203"/>
      <c r="Z79" s="203"/>
      <c r="AA79" s="203"/>
      <c r="AB79" s="203"/>
      <c r="AC79" s="203"/>
      <c r="AD79" s="203"/>
      <c r="AE79" s="203"/>
      <c r="AF79" s="203"/>
      <c r="AG79" s="203"/>
      <c r="AH79" s="155"/>
      <c r="AI79" s="156"/>
      <c r="AJ79" s="156"/>
      <c r="AK79" s="156"/>
      <c r="AL79" s="156"/>
      <c r="AM79" s="157"/>
      <c r="AN79" s="187"/>
      <c r="AO79" s="188"/>
      <c r="AP79" s="188"/>
      <c r="AQ79" s="188"/>
      <c r="AR79" s="188"/>
      <c r="AS79" s="188"/>
      <c r="AT79" s="188"/>
      <c r="AU79" s="188"/>
      <c r="AV79" s="189"/>
      <c r="AW79" s="521"/>
      <c r="AX79" s="522"/>
      <c r="AY79" s="522"/>
      <c r="AZ79" s="522"/>
      <c r="BA79" s="522"/>
      <c r="BB79" s="522"/>
      <c r="BC79" s="522"/>
      <c r="BD79" s="522"/>
      <c r="BE79" s="523"/>
      <c r="BF79" s="158"/>
      <c r="BG79" s="159"/>
      <c r="BH79" s="159"/>
      <c r="BI79" s="159"/>
      <c r="BJ79" s="159"/>
      <c r="BK79" s="159"/>
      <c r="BL79" s="160"/>
    </row>
    <row r="80" spans="1:64" s="13" customFormat="1" ht="12.75">
      <c r="A80" s="467" t="s">
        <v>381</v>
      </c>
      <c r="B80" s="468"/>
      <c r="C80" s="468"/>
      <c r="D80" s="468"/>
      <c r="E80" s="468"/>
      <c r="F80" s="469"/>
      <c r="G80" s="121" t="s">
        <v>466</v>
      </c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34" t="s">
        <v>467</v>
      </c>
      <c r="AI80" s="135"/>
      <c r="AJ80" s="135"/>
      <c r="AK80" s="135"/>
      <c r="AL80" s="135"/>
      <c r="AM80" s="136"/>
      <c r="AN80" s="181"/>
      <c r="AO80" s="182"/>
      <c r="AP80" s="182"/>
      <c r="AQ80" s="182"/>
      <c r="AR80" s="182"/>
      <c r="AS80" s="182"/>
      <c r="AT80" s="182"/>
      <c r="AU80" s="182"/>
      <c r="AV80" s="183"/>
      <c r="AW80" s="134">
        <v>2618.23796</v>
      </c>
      <c r="AX80" s="135"/>
      <c r="AY80" s="135"/>
      <c r="AZ80" s="135"/>
      <c r="BA80" s="135"/>
      <c r="BB80" s="135"/>
      <c r="BC80" s="135"/>
      <c r="BD80" s="135"/>
      <c r="BE80" s="136"/>
      <c r="BF80" s="140"/>
      <c r="BG80" s="141"/>
      <c r="BH80" s="141"/>
      <c r="BI80" s="141"/>
      <c r="BJ80" s="141"/>
      <c r="BK80" s="141"/>
      <c r="BL80" s="142"/>
    </row>
    <row r="81" spans="1:64" s="13" customFormat="1" ht="12.75">
      <c r="A81" s="470"/>
      <c r="B81" s="471"/>
      <c r="C81" s="471"/>
      <c r="D81" s="471"/>
      <c r="E81" s="471"/>
      <c r="F81" s="472"/>
      <c r="G81" s="203" t="s">
        <v>468</v>
      </c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203"/>
      <c r="X81" s="203"/>
      <c r="Y81" s="203"/>
      <c r="Z81" s="203"/>
      <c r="AA81" s="203"/>
      <c r="AB81" s="203"/>
      <c r="AC81" s="203"/>
      <c r="AD81" s="203"/>
      <c r="AE81" s="203"/>
      <c r="AF81" s="203"/>
      <c r="AG81" s="203"/>
      <c r="AH81" s="155"/>
      <c r="AI81" s="156"/>
      <c r="AJ81" s="156"/>
      <c r="AK81" s="156"/>
      <c r="AL81" s="156"/>
      <c r="AM81" s="157"/>
      <c r="AN81" s="187"/>
      <c r="AO81" s="188"/>
      <c r="AP81" s="188"/>
      <c r="AQ81" s="188"/>
      <c r="AR81" s="188"/>
      <c r="AS81" s="188"/>
      <c r="AT81" s="188"/>
      <c r="AU81" s="188"/>
      <c r="AV81" s="189"/>
      <c r="AW81" s="155"/>
      <c r="AX81" s="156"/>
      <c r="AY81" s="156"/>
      <c r="AZ81" s="156"/>
      <c r="BA81" s="156"/>
      <c r="BB81" s="156"/>
      <c r="BC81" s="156"/>
      <c r="BD81" s="156"/>
      <c r="BE81" s="157"/>
      <c r="BF81" s="158"/>
      <c r="BG81" s="159"/>
      <c r="BH81" s="159"/>
      <c r="BI81" s="159"/>
      <c r="BJ81" s="159"/>
      <c r="BK81" s="159"/>
      <c r="BL81" s="160"/>
    </row>
    <row r="82" spans="1:64" s="13" customFormat="1" ht="12.75">
      <c r="A82" s="467" t="s">
        <v>418</v>
      </c>
      <c r="B82" s="468"/>
      <c r="C82" s="468"/>
      <c r="D82" s="468"/>
      <c r="E82" s="468"/>
      <c r="F82" s="469"/>
      <c r="G82" s="121" t="s">
        <v>466</v>
      </c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34" t="s">
        <v>379</v>
      </c>
      <c r="AI82" s="135"/>
      <c r="AJ82" s="135"/>
      <c r="AK82" s="135"/>
      <c r="AL82" s="135"/>
      <c r="AM82" s="136"/>
      <c r="AN82" s="181"/>
      <c r="AO82" s="182"/>
      <c r="AP82" s="182"/>
      <c r="AQ82" s="182"/>
      <c r="AR82" s="182"/>
      <c r="AS82" s="182"/>
      <c r="AT82" s="182"/>
      <c r="AU82" s="182"/>
      <c r="AV82" s="183"/>
      <c r="AW82" s="181"/>
      <c r="AX82" s="182"/>
      <c r="AY82" s="182"/>
      <c r="AZ82" s="182"/>
      <c r="BA82" s="182"/>
      <c r="BB82" s="182"/>
      <c r="BC82" s="182"/>
      <c r="BD82" s="182"/>
      <c r="BE82" s="183"/>
      <c r="BF82" s="140"/>
      <c r="BG82" s="141"/>
      <c r="BH82" s="141"/>
      <c r="BI82" s="141"/>
      <c r="BJ82" s="141"/>
      <c r="BK82" s="141"/>
      <c r="BL82" s="142"/>
    </row>
    <row r="83" spans="1:64" s="13" customFormat="1" ht="12.75">
      <c r="A83" s="480"/>
      <c r="B83" s="481"/>
      <c r="C83" s="481"/>
      <c r="D83" s="481"/>
      <c r="E83" s="481"/>
      <c r="F83" s="482"/>
      <c r="G83" s="161" t="s">
        <v>469</v>
      </c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37"/>
      <c r="AI83" s="138"/>
      <c r="AJ83" s="138"/>
      <c r="AK83" s="138"/>
      <c r="AL83" s="138"/>
      <c r="AM83" s="139"/>
      <c r="AN83" s="184"/>
      <c r="AO83" s="185"/>
      <c r="AP83" s="185"/>
      <c r="AQ83" s="185"/>
      <c r="AR83" s="185"/>
      <c r="AS83" s="185"/>
      <c r="AT83" s="185"/>
      <c r="AU83" s="185"/>
      <c r="AV83" s="186"/>
      <c r="AW83" s="184"/>
      <c r="AX83" s="185"/>
      <c r="AY83" s="185"/>
      <c r="AZ83" s="185"/>
      <c r="BA83" s="185"/>
      <c r="BB83" s="185"/>
      <c r="BC83" s="185"/>
      <c r="BD83" s="185"/>
      <c r="BE83" s="186"/>
      <c r="BF83" s="143"/>
      <c r="BG83" s="144"/>
      <c r="BH83" s="144"/>
      <c r="BI83" s="144"/>
      <c r="BJ83" s="144"/>
      <c r="BK83" s="144"/>
      <c r="BL83" s="145"/>
    </row>
    <row r="84" spans="1:64" s="13" customFormat="1" ht="12.75">
      <c r="A84" s="480"/>
      <c r="B84" s="481"/>
      <c r="C84" s="481"/>
      <c r="D84" s="481"/>
      <c r="E84" s="481"/>
      <c r="F84" s="482"/>
      <c r="G84" s="161" t="s">
        <v>470</v>
      </c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161"/>
      <c r="AH84" s="137"/>
      <c r="AI84" s="138"/>
      <c r="AJ84" s="138"/>
      <c r="AK84" s="138"/>
      <c r="AL84" s="138"/>
      <c r="AM84" s="139"/>
      <c r="AN84" s="184"/>
      <c r="AO84" s="185"/>
      <c r="AP84" s="185"/>
      <c r="AQ84" s="185"/>
      <c r="AR84" s="185"/>
      <c r="AS84" s="185"/>
      <c r="AT84" s="185"/>
      <c r="AU84" s="185"/>
      <c r="AV84" s="186"/>
      <c r="AW84" s="184"/>
      <c r="AX84" s="185"/>
      <c r="AY84" s="185"/>
      <c r="AZ84" s="185"/>
      <c r="BA84" s="185"/>
      <c r="BB84" s="185"/>
      <c r="BC84" s="185"/>
      <c r="BD84" s="185"/>
      <c r="BE84" s="186"/>
      <c r="BF84" s="143"/>
      <c r="BG84" s="144"/>
      <c r="BH84" s="144"/>
      <c r="BI84" s="144"/>
      <c r="BJ84" s="144"/>
      <c r="BK84" s="144"/>
      <c r="BL84" s="145"/>
    </row>
    <row r="85" spans="1:64" s="13" customFormat="1" ht="12.75">
      <c r="A85" s="470"/>
      <c r="B85" s="471"/>
      <c r="C85" s="471"/>
      <c r="D85" s="471"/>
      <c r="E85" s="471"/>
      <c r="F85" s="472"/>
      <c r="G85" s="203" t="s">
        <v>471</v>
      </c>
      <c r="H85" s="203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155"/>
      <c r="AI85" s="156"/>
      <c r="AJ85" s="156"/>
      <c r="AK85" s="156"/>
      <c r="AL85" s="156"/>
      <c r="AM85" s="157"/>
      <c r="AN85" s="187"/>
      <c r="AO85" s="188"/>
      <c r="AP85" s="188"/>
      <c r="AQ85" s="188"/>
      <c r="AR85" s="188"/>
      <c r="AS85" s="188"/>
      <c r="AT85" s="188"/>
      <c r="AU85" s="188"/>
      <c r="AV85" s="189"/>
      <c r="AW85" s="187"/>
      <c r="AX85" s="188"/>
      <c r="AY85" s="188"/>
      <c r="AZ85" s="188"/>
      <c r="BA85" s="188"/>
      <c r="BB85" s="188"/>
      <c r="BC85" s="188"/>
      <c r="BD85" s="188"/>
      <c r="BE85" s="189"/>
      <c r="BF85" s="158"/>
      <c r="BG85" s="159"/>
      <c r="BH85" s="159"/>
      <c r="BI85" s="159"/>
      <c r="BJ85" s="159"/>
      <c r="BK85" s="159"/>
      <c r="BL85" s="160"/>
    </row>
    <row r="86" spans="1:64" s="13" customFormat="1" ht="12.75">
      <c r="A86" s="467" t="s">
        <v>472</v>
      </c>
      <c r="B86" s="468"/>
      <c r="C86" s="468"/>
      <c r="D86" s="468"/>
      <c r="E86" s="468"/>
      <c r="F86" s="469"/>
      <c r="G86" s="121" t="s">
        <v>473</v>
      </c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34" t="s">
        <v>315</v>
      </c>
      <c r="AI86" s="135"/>
      <c r="AJ86" s="135"/>
      <c r="AK86" s="135"/>
      <c r="AL86" s="135"/>
      <c r="AM86" s="136"/>
      <c r="AN86" s="134" t="s">
        <v>315</v>
      </c>
      <c r="AO86" s="135"/>
      <c r="AP86" s="135"/>
      <c r="AQ86" s="135"/>
      <c r="AR86" s="135"/>
      <c r="AS86" s="135"/>
      <c r="AT86" s="135"/>
      <c r="AU86" s="135"/>
      <c r="AV86" s="136"/>
      <c r="AW86" s="134" t="s">
        <v>315</v>
      </c>
      <c r="AX86" s="135"/>
      <c r="AY86" s="135"/>
      <c r="AZ86" s="135"/>
      <c r="BA86" s="135"/>
      <c r="BB86" s="135"/>
      <c r="BC86" s="135"/>
      <c r="BD86" s="135"/>
      <c r="BE86" s="136"/>
      <c r="BF86" s="467" t="s">
        <v>315</v>
      </c>
      <c r="BG86" s="468"/>
      <c r="BH86" s="468"/>
      <c r="BI86" s="468"/>
      <c r="BJ86" s="468"/>
      <c r="BK86" s="468"/>
      <c r="BL86" s="469"/>
    </row>
    <row r="87" spans="1:64" s="13" customFormat="1" ht="12.75">
      <c r="A87" s="480"/>
      <c r="B87" s="481"/>
      <c r="C87" s="481"/>
      <c r="D87" s="481"/>
      <c r="E87" s="481"/>
      <c r="F87" s="482"/>
      <c r="G87" s="161" t="s">
        <v>474</v>
      </c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  <c r="AG87" s="161"/>
      <c r="AH87" s="137"/>
      <c r="AI87" s="138"/>
      <c r="AJ87" s="138"/>
      <c r="AK87" s="138"/>
      <c r="AL87" s="138"/>
      <c r="AM87" s="139"/>
      <c r="AN87" s="137"/>
      <c r="AO87" s="138"/>
      <c r="AP87" s="138"/>
      <c r="AQ87" s="138"/>
      <c r="AR87" s="138"/>
      <c r="AS87" s="138"/>
      <c r="AT87" s="138"/>
      <c r="AU87" s="138"/>
      <c r="AV87" s="139"/>
      <c r="AW87" s="137"/>
      <c r="AX87" s="138"/>
      <c r="AY87" s="138"/>
      <c r="AZ87" s="138"/>
      <c r="BA87" s="138"/>
      <c r="BB87" s="138"/>
      <c r="BC87" s="138"/>
      <c r="BD87" s="138"/>
      <c r="BE87" s="139"/>
      <c r="BF87" s="480"/>
      <c r="BG87" s="481"/>
      <c r="BH87" s="481"/>
      <c r="BI87" s="481"/>
      <c r="BJ87" s="481"/>
      <c r="BK87" s="481"/>
      <c r="BL87" s="482"/>
    </row>
    <row r="88" spans="1:64" s="13" customFormat="1" ht="12.75">
      <c r="A88" s="480"/>
      <c r="B88" s="481"/>
      <c r="C88" s="481"/>
      <c r="D88" s="481"/>
      <c r="E88" s="481"/>
      <c r="F88" s="482"/>
      <c r="G88" s="161" t="s">
        <v>475</v>
      </c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  <c r="AG88" s="161"/>
      <c r="AH88" s="137"/>
      <c r="AI88" s="138"/>
      <c r="AJ88" s="138"/>
      <c r="AK88" s="138"/>
      <c r="AL88" s="138"/>
      <c r="AM88" s="139"/>
      <c r="AN88" s="137"/>
      <c r="AO88" s="138"/>
      <c r="AP88" s="138"/>
      <c r="AQ88" s="138"/>
      <c r="AR88" s="138"/>
      <c r="AS88" s="138"/>
      <c r="AT88" s="138"/>
      <c r="AU88" s="138"/>
      <c r="AV88" s="139"/>
      <c r="AW88" s="137"/>
      <c r="AX88" s="138"/>
      <c r="AY88" s="138"/>
      <c r="AZ88" s="138"/>
      <c r="BA88" s="138"/>
      <c r="BB88" s="138"/>
      <c r="BC88" s="138"/>
      <c r="BD88" s="138"/>
      <c r="BE88" s="139"/>
      <c r="BF88" s="480"/>
      <c r="BG88" s="481"/>
      <c r="BH88" s="481"/>
      <c r="BI88" s="481"/>
      <c r="BJ88" s="481"/>
      <c r="BK88" s="481"/>
      <c r="BL88" s="482"/>
    </row>
    <row r="89" spans="1:64" s="13" customFormat="1" ht="12.75">
      <c r="A89" s="470"/>
      <c r="B89" s="471"/>
      <c r="C89" s="471"/>
      <c r="D89" s="471"/>
      <c r="E89" s="471"/>
      <c r="F89" s="472"/>
      <c r="G89" s="203" t="s">
        <v>476</v>
      </c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  <c r="X89" s="203"/>
      <c r="Y89" s="203"/>
      <c r="Z89" s="203"/>
      <c r="AA89" s="203"/>
      <c r="AB89" s="203"/>
      <c r="AC89" s="203"/>
      <c r="AD89" s="203"/>
      <c r="AE89" s="203"/>
      <c r="AF89" s="203"/>
      <c r="AG89" s="203"/>
      <c r="AH89" s="155"/>
      <c r="AI89" s="156"/>
      <c r="AJ89" s="156"/>
      <c r="AK89" s="156"/>
      <c r="AL89" s="156"/>
      <c r="AM89" s="157"/>
      <c r="AN89" s="155"/>
      <c r="AO89" s="156"/>
      <c r="AP89" s="156"/>
      <c r="AQ89" s="156"/>
      <c r="AR89" s="156"/>
      <c r="AS89" s="156"/>
      <c r="AT89" s="156"/>
      <c r="AU89" s="156"/>
      <c r="AV89" s="157"/>
      <c r="AW89" s="155"/>
      <c r="AX89" s="156"/>
      <c r="AY89" s="156"/>
      <c r="AZ89" s="156"/>
      <c r="BA89" s="156"/>
      <c r="BB89" s="156"/>
      <c r="BC89" s="156"/>
      <c r="BD89" s="156"/>
      <c r="BE89" s="157"/>
      <c r="BF89" s="470"/>
      <c r="BG89" s="471"/>
      <c r="BH89" s="471"/>
      <c r="BI89" s="471"/>
      <c r="BJ89" s="471"/>
      <c r="BK89" s="471"/>
      <c r="BL89" s="472"/>
    </row>
    <row r="90" spans="1:64" s="13" customFormat="1" ht="12.75">
      <c r="A90" s="467" t="s">
        <v>0</v>
      </c>
      <c r="B90" s="468"/>
      <c r="C90" s="468"/>
      <c r="D90" s="468"/>
      <c r="E90" s="468"/>
      <c r="F90" s="469"/>
      <c r="G90" s="121" t="s">
        <v>477</v>
      </c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34" t="s">
        <v>478</v>
      </c>
      <c r="AI90" s="135"/>
      <c r="AJ90" s="135"/>
      <c r="AK90" s="135"/>
      <c r="AL90" s="135"/>
      <c r="AM90" s="136"/>
      <c r="AN90" s="181"/>
      <c r="AO90" s="182"/>
      <c r="AP90" s="182"/>
      <c r="AQ90" s="182"/>
      <c r="AR90" s="182"/>
      <c r="AS90" s="182"/>
      <c r="AT90" s="182"/>
      <c r="AU90" s="182"/>
      <c r="AV90" s="183"/>
      <c r="AW90" s="181"/>
      <c r="AX90" s="182"/>
      <c r="AY90" s="182"/>
      <c r="AZ90" s="182"/>
      <c r="BA90" s="182"/>
      <c r="BB90" s="182"/>
      <c r="BC90" s="182"/>
      <c r="BD90" s="182"/>
      <c r="BE90" s="183"/>
      <c r="BF90" s="140"/>
      <c r="BG90" s="141"/>
      <c r="BH90" s="141"/>
      <c r="BI90" s="141"/>
      <c r="BJ90" s="141"/>
      <c r="BK90" s="141"/>
      <c r="BL90" s="142"/>
    </row>
    <row r="91" spans="1:64" s="13" customFormat="1" ht="12.75">
      <c r="A91" s="470"/>
      <c r="B91" s="471"/>
      <c r="C91" s="471"/>
      <c r="D91" s="471"/>
      <c r="E91" s="471"/>
      <c r="F91" s="472"/>
      <c r="G91" s="203" t="s">
        <v>479</v>
      </c>
      <c r="H91" s="203"/>
      <c r="I91" s="203"/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203"/>
      <c r="U91" s="203"/>
      <c r="V91" s="203"/>
      <c r="W91" s="203"/>
      <c r="X91" s="203"/>
      <c r="Y91" s="203"/>
      <c r="Z91" s="203"/>
      <c r="AA91" s="203"/>
      <c r="AB91" s="203"/>
      <c r="AC91" s="203"/>
      <c r="AD91" s="203"/>
      <c r="AE91" s="203"/>
      <c r="AF91" s="203"/>
      <c r="AG91" s="203"/>
      <c r="AH91" s="155"/>
      <c r="AI91" s="156"/>
      <c r="AJ91" s="156"/>
      <c r="AK91" s="156"/>
      <c r="AL91" s="156"/>
      <c r="AM91" s="157"/>
      <c r="AN91" s="187"/>
      <c r="AO91" s="188"/>
      <c r="AP91" s="188"/>
      <c r="AQ91" s="188"/>
      <c r="AR91" s="188"/>
      <c r="AS91" s="188"/>
      <c r="AT91" s="188"/>
      <c r="AU91" s="188"/>
      <c r="AV91" s="189"/>
      <c r="AW91" s="187"/>
      <c r="AX91" s="188"/>
      <c r="AY91" s="188"/>
      <c r="AZ91" s="188"/>
      <c r="BA91" s="188"/>
      <c r="BB91" s="188"/>
      <c r="BC91" s="188"/>
      <c r="BD91" s="188"/>
      <c r="BE91" s="189"/>
      <c r="BF91" s="158"/>
      <c r="BG91" s="159"/>
      <c r="BH91" s="159"/>
      <c r="BI91" s="159"/>
      <c r="BJ91" s="159"/>
      <c r="BK91" s="159"/>
      <c r="BL91" s="160"/>
    </row>
    <row r="92" spans="1:64" s="13" customFormat="1" ht="15" customHeight="1">
      <c r="A92" s="465" t="s">
        <v>1</v>
      </c>
      <c r="B92" s="465"/>
      <c r="C92" s="465"/>
      <c r="D92" s="465"/>
      <c r="E92" s="465"/>
      <c r="F92" s="465"/>
      <c r="G92" s="161" t="s">
        <v>480</v>
      </c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61"/>
      <c r="AH92" s="466" t="s">
        <v>481</v>
      </c>
      <c r="AI92" s="466"/>
      <c r="AJ92" s="466"/>
      <c r="AK92" s="466"/>
      <c r="AL92" s="466"/>
      <c r="AM92" s="466"/>
      <c r="AN92" s="478"/>
      <c r="AO92" s="478"/>
      <c r="AP92" s="478"/>
      <c r="AQ92" s="478"/>
      <c r="AR92" s="478"/>
      <c r="AS92" s="478"/>
      <c r="AT92" s="478"/>
      <c r="AU92" s="478"/>
      <c r="AV92" s="478"/>
      <c r="AW92" s="478"/>
      <c r="AX92" s="478"/>
      <c r="AY92" s="478"/>
      <c r="AZ92" s="478"/>
      <c r="BA92" s="478"/>
      <c r="BB92" s="478"/>
      <c r="BC92" s="478"/>
      <c r="BD92" s="478"/>
      <c r="BE92" s="478"/>
      <c r="BF92" s="479"/>
      <c r="BG92" s="479"/>
      <c r="BH92" s="479"/>
      <c r="BI92" s="479"/>
      <c r="BJ92" s="479"/>
      <c r="BK92" s="479"/>
      <c r="BL92" s="479"/>
    </row>
    <row r="93" spans="1:64" s="13" customFormat="1" ht="12.75">
      <c r="A93" s="467" t="s">
        <v>482</v>
      </c>
      <c r="B93" s="468"/>
      <c r="C93" s="468"/>
      <c r="D93" s="468"/>
      <c r="E93" s="468"/>
      <c r="F93" s="469"/>
      <c r="G93" s="121" t="s">
        <v>483</v>
      </c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34" t="s">
        <v>481</v>
      </c>
      <c r="AI93" s="135"/>
      <c r="AJ93" s="135"/>
      <c r="AK93" s="135"/>
      <c r="AL93" s="135"/>
      <c r="AM93" s="136"/>
      <c r="AN93" s="181"/>
      <c r="AO93" s="182"/>
      <c r="AP93" s="182"/>
      <c r="AQ93" s="182"/>
      <c r="AR93" s="182"/>
      <c r="AS93" s="182"/>
      <c r="AT93" s="182"/>
      <c r="AU93" s="182"/>
      <c r="AV93" s="183"/>
      <c r="AW93" s="181"/>
      <c r="AX93" s="182"/>
      <c r="AY93" s="182"/>
      <c r="AZ93" s="182"/>
      <c r="BA93" s="182"/>
      <c r="BB93" s="182"/>
      <c r="BC93" s="182"/>
      <c r="BD93" s="182"/>
      <c r="BE93" s="183"/>
      <c r="BF93" s="140"/>
      <c r="BG93" s="141"/>
      <c r="BH93" s="141"/>
      <c r="BI93" s="141"/>
      <c r="BJ93" s="141"/>
      <c r="BK93" s="141"/>
      <c r="BL93" s="142"/>
    </row>
    <row r="94" spans="1:64" s="13" customFormat="1" ht="12.75">
      <c r="A94" s="470"/>
      <c r="B94" s="471"/>
      <c r="C94" s="471"/>
      <c r="D94" s="471"/>
      <c r="E94" s="471"/>
      <c r="F94" s="472"/>
      <c r="G94" s="203" t="s">
        <v>484</v>
      </c>
      <c r="H94" s="203"/>
      <c r="I94" s="203"/>
      <c r="J94" s="203"/>
      <c r="K94" s="203"/>
      <c r="L94" s="203"/>
      <c r="M94" s="203"/>
      <c r="N94" s="203"/>
      <c r="O94" s="203"/>
      <c r="P94" s="203"/>
      <c r="Q94" s="203"/>
      <c r="R94" s="203"/>
      <c r="S94" s="203"/>
      <c r="T94" s="203"/>
      <c r="U94" s="203"/>
      <c r="V94" s="203"/>
      <c r="W94" s="203"/>
      <c r="X94" s="203"/>
      <c r="Y94" s="203"/>
      <c r="Z94" s="203"/>
      <c r="AA94" s="203"/>
      <c r="AB94" s="203"/>
      <c r="AC94" s="203"/>
      <c r="AD94" s="203"/>
      <c r="AE94" s="203"/>
      <c r="AF94" s="203"/>
      <c r="AG94" s="203"/>
      <c r="AH94" s="155"/>
      <c r="AI94" s="156"/>
      <c r="AJ94" s="156"/>
      <c r="AK94" s="156"/>
      <c r="AL94" s="156"/>
      <c r="AM94" s="157"/>
      <c r="AN94" s="187"/>
      <c r="AO94" s="188"/>
      <c r="AP94" s="188"/>
      <c r="AQ94" s="188"/>
      <c r="AR94" s="188"/>
      <c r="AS94" s="188"/>
      <c r="AT94" s="188"/>
      <c r="AU94" s="188"/>
      <c r="AV94" s="189"/>
      <c r="AW94" s="187"/>
      <c r="AX94" s="188"/>
      <c r="AY94" s="188"/>
      <c r="AZ94" s="188"/>
      <c r="BA94" s="188"/>
      <c r="BB94" s="188"/>
      <c r="BC94" s="188"/>
      <c r="BD94" s="188"/>
      <c r="BE94" s="189"/>
      <c r="BF94" s="158"/>
      <c r="BG94" s="159"/>
      <c r="BH94" s="159"/>
      <c r="BI94" s="159"/>
      <c r="BJ94" s="159"/>
      <c r="BK94" s="159"/>
      <c r="BL94" s="160"/>
    </row>
    <row r="95" spans="1:64" s="13" customFormat="1" ht="12.75">
      <c r="A95" s="467" t="s">
        <v>2</v>
      </c>
      <c r="B95" s="468"/>
      <c r="C95" s="468"/>
      <c r="D95" s="468"/>
      <c r="E95" s="468"/>
      <c r="F95" s="469"/>
      <c r="G95" s="121" t="s">
        <v>485</v>
      </c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34" t="s">
        <v>486</v>
      </c>
      <c r="AI95" s="135"/>
      <c r="AJ95" s="135"/>
      <c r="AK95" s="135"/>
      <c r="AL95" s="135"/>
      <c r="AM95" s="136"/>
      <c r="AN95" s="181"/>
      <c r="AO95" s="182"/>
      <c r="AP95" s="182"/>
      <c r="AQ95" s="182"/>
      <c r="AR95" s="182"/>
      <c r="AS95" s="182"/>
      <c r="AT95" s="182"/>
      <c r="AU95" s="182"/>
      <c r="AV95" s="183"/>
      <c r="AW95" s="181"/>
      <c r="AX95" s="182"/>
      <c r="AY95" s="182"/>
      <c r="AZ95" s="182"/>
      <c r="BA95" s="182"/>
      <c r="BB95" s="182"/>
      <c r="BC95" s="182"/>
      <c r="BD95" s="182"/>
      <c r="BE95" s="183"/>
      <c r="BF95" s="140"/>
      <c r="BG95" s="141"/>
      <c r="BH95" s="141"/>
      <c r="BI95" s="141"/>
      <c r="BJ95" s="141"/>
      <c r="BK95" s="141"/>
      <c r="BL95" s="142"/>
    </row>
    <row r="96" spans="1:64" s="13" customFormat="1" ht="12.75">
      <c r="A96" s="470"/>
      <c r="B96" s="471"/>
      <c r="C96" s="471"/>
      <c r="D96" s="471"/>
      <c r="E96" s="471"/>
      <c r="F96" s="472"/>
      <c r="G96" s="203" t="s">
        <v>487</v>
      </c>
      <c r="H96" s="203"/>
      <c r="I96" s="203"/>
      <c r="J96" s="203"/>
      <c r="K96" s="203"/>
      <c r="L96" s="203"/>
      <c r="M96" s="203"/>
      <c r="N96" s="203"/>
      <c r="O96" s="203"/>
      <c r="P96" s="203"/>
      <c r="Q96" s="203"/>
      <c r="R96" s="203"/>
      <c r="S96" s="203"/>
      <c r="T96" s="203"/>
      <c r="U96" s="203"/>
      <c r="V96" s="203"/>
      <c r="W96" s="203"/>
      <c r="X96" s="203"/>
      <c r="Y96" s="203"/>
      <c r="Z96" s="203"/>
      <c r="AA96" s="203"/>
      <c r="AB96" s="203"/>
      <c r="AC96" s="203"/>
      <c r="AD96" s="203"/>
      <c r="AE96" s="203"/>
      <c r="AF96" s="203"/>
      <c r="AG96" s="203"/>
      <c r="AH96" s="155"/>
      <c r="AI96" s="156"/>
      <c r="AJ96" s="156"/>
      <c r="AK96" s="156"/>
      <c r="AL96" s="156"/>
      <c r="AM96" s="157"/>
      <c r="AN96" s="187"/>
      <c r="AO96" s="188"/>
      <c r="AP96" s="188"/>
      <c r="AQ96" s="188"/>
      <c r="AR96" s="188"/>
      <c r="AS96" s="188"/>
      <c r="AT96" s="188"/>
      <c r="AU96" s="188"/>
      <c r="AV96" s="189"/>
      <c r="AW96" s="187"/>
      <c r="AX96" s="188"/>
      <c r="AY96" s="188"/>
      <c r="AZ96" s="188"/>
      <c r="BA96" s="188"/>
      <c r="BB96" s="188"/>
      <c r="BC96" s="188"/>
      <c r="BD96" s="188"/>
      <c r="BE96" s="189"/>
      <c r="BF96" s="158"/>
      <c r="BG96" s="159"/>
      <c r="BH96" s="159"/>
      <c r="BI96" s="159"/>
      <c r="BJ96" s="159"/>
      <c r="BK96" s="159"/>
      <c r="BL96" s="160"/>
    </row>
    <row r="97" spans="1:64" s="13" customFormat="1" ht="12.75">
      <c r="A97" s="467" t="s">
        <v>488</v>
      </c>
      <c r="B97" s="468"/>
      <c r="C97" s="468"/>
      <c r="D97" s="468"/>
      <c r="E97" s="468"/>
      <c r="F97" s="469"/>
      <c r="G97" s="121" t="s">
        <v>489</v>
      </c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34" t="s">
        <v>486</v>
      </c>
      <c r="AI97" s="135"/>
      <c r="AJ97" s="135"/>
      <c r="AK97" s="135"/>
      <c r="AL97" s="135"/>
      <c r="AM97" s="136"/>
      <c r="AN97" s="181"/>
      <c r="AO97" s="182"/>
      <c r="AP97" s="182"/>
      <c r="AQ97" s="182"/>
      <c r="AR97" s="182"/>
      <c r="AS97" s="182"/>
      <c r="AT97" s="182"/>
      <c r="AU97" s="182"/>
      <c r="AV97" s="183"/>
      <c r="AW97" s="181"/>
      <c r="AX97" s="182"/>
      <c r="AY97" s="182"/>
      <c r="AZ97" s="182"/>
      <c r="BA97" s="182"/>
      <c r="BB97" s="182"/>
      <c r="BC97" s="182"/>
      <c r="BD97" s="182"/>
      <c r="BE97" s="183"/>
      <c r="BF97" s="140"/>
      <c r="BG97" s="141"/>
      <c r="BH97" s="141"/>
      <c r="BI97" s="141"/>
      <c r="BJ97" s="141"/>
      <c r="BK97" s="141"/>
      <c r="BL97" s="142"/>
    </row>
    <row r="98" spans="1:64" s="13" customFormat="1" ht="12.75">
      <c r="A98" s="470"/>
      <c r="B98" s="471"/>
      <c r="C98" s="471"/>
      <c r="D98" s="471"/>
      <c r="E98" s="471"/>
      <c r="F98" s="472"/>
      <c r="G98" s="203" t="s">
        <v>490</v>
      </c>
      <c r="H98" s="203"/>
      <c r="I98" s="203"/>
      <c r="J98" s="203"/>
      <c r="K98" s="203"/>
      <c r="L98" s="203"/>
      <c r="M98" s="203"/>
      <c r="N98" s="203"/>
      <c r="O98" s="203"/>
      <c r="P98" s="203"/>
      <c r="Q98" s="203"/>
      <c r="R98" s="203"/>
      <c r="S98" s="203"/>
      <c r="T98" s="203"/>
      <c r="U98" s="203"/>
      <c r="V98" s="203"/>
      <c r="W98" s="203"/>
      <c r="X98" s="203"/>
      <c r="Y98" s="203"/>
      <c r="Z98" s="203"/>
      <c r="AA98" s="203"/>
      <c r="AB98" s="203"/>
      <c r="AC98" s="203"/>
      <c r="AD98" s="203"/>
      <c r="AE98" s="203"/>
      <c r="AF98" s="203"/>
      <c r="AG98" s="203"/>
      <c r="AH98" s="155"/>
      <c r="AI98" s="156"/>
      <c r="AJ98" s="156"/>
      <c r="AK98" s="156"/>
      <c r="AL98" s="156"/>
      <c r="AM98" s="157"/>
      <c r="AN98" s="187"/>
      <c r="AO98" s="188"/>
      <c r="AP98" s="188"/>
      <c r="AQ98" s="188"/>
      <c r="AR98" s="188"/>
      <c r="AS98" s="188"/>
      <c r="AT98" s="188"/>
      <c r="AU98" s="188"/>
      <c r="AV98" s="189"/>
      <c r="AW98" s="187"/>
      <c r="AX98" s="188"/>
      <c r="AY98" s="188"/>
      <c r="AZ98" s="188"/>
      <c r="BA98" s="188"/>
      <c r="BB98" s="188"/>
      <c r="BC98" s="188"/>
      <c r="BD98" s="188"/>
      <c r="BE98" s="189"/>
      <c r="BF98" s="158"/>
      <c r="BG98" s="159"/>
      <c r="BH98" s="159"/>
      <c r="BI98" s="159"/>
      <c r="BJ98" s="159"/>
      <c r="BK98" s="159"/>
      <c r="BL98" s="160"/>
    </row>
    <row r="99" spans="1:64" s="13" customFormat="1" ht="12.75">
      <c r="A99" s="467" t="s">
        <v>29</v>
      </c>
      <c r="B99" s="468"/>
      <c r="C99" s="468"/>
      <c r="D99" s="468"/>
      <c r="E99" s="468"/>
      <c r="F99" s="469"/>
      <c r="G99" s="121" t="s">
        <v>491</v>
      </c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34" t="s">
        <v>486</v>
      </c>
      <c r="AI99" s="135"/>
      <c r="AJ99" s="135"/>
      <c r="AK99" s="135"/>
      <c r="AL99" s="135"/>
      <c r="AM99" s="136"/>
      <c r="AN99" s="181"/>
      <c r="AO99" s="182"/>
      <c r="AP99" s="182"/>
      <c r="AQ99" s="182"/>
      <c r="AR99" s="182"/>
      <c r="AS99" s="182"/>
      <c r="AT99" s="182"/>
      <c r="AU99" s="182"/>
      <c r="AV99" s="183"/>
      <c r="AW99" s="181"/>
      <c r="AX99" s="182"/>
      <c r="AY99" s="182"/>
      <c r="AZ99" s="182"/>
      <c r="BA99" s="182"/>
      <c r="BB99" s="182"/>
      <c r="BC99" s="182"/>
      <c r="BD99" s="182"/>
      <c r="BE99" s="183"/>
      <c r="BF99" s="140"/>
      <c r="BG99" s="141"/>
      <c r="BH99" s="141"/>
      <c r="BI99" s="141"/>
      <c r="BJ99" s="141"/>
      <c r="BK99" s="141"/>
      <c r="BL99" s="142"/>
    </row>
    <row r="100" spans="1:64" s="13" customFormat="1" ht="12.75">
      <c r="A100" s="470"/>
      <c r="B100" s="471"/>
      <c r="C100" s="471"/>
      <c r="D100" s="471"/>
      <c r="E100" s="471"/>
      <c r="F100" s="472"/>
      <c r="G100" s="203" t="s">
        <v>492</v>
      </c>
      <c r="H100" s="203"/>
      <c r="I100" s="203"/>
      <c r="J100" s="203"/>
      <c r="K100" s="203"/>
      <c r="L100" s="203"/>
      <c r="M100" s="203"/>
      <c r="N100" s="203"/>
      <c r="O100" s="203"/>
      <c r="P100" s="203"/>
      <c r="Q100" s="203"/>
      <c r="R100" s="203"/>
      <c r="S100" s="203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155"/>
      <c r="AI100" s="156"/>
      <c r="AJ100" s="156"/>
      <c r="AK100" s="156"/>
      <c r="AL100" s="156"/>
      <c r="AM100" s="157"/>
      <c r="AN100" s="187"/>
      <c r="AO100" s="188"/>
      <c r="AP100" s="188"/>
      <c r="AQ100" s="188"/>
      <c r="AR100" s="188"/>
      <c r="AS100" s="188"/>
      <c r="AT100" s="188"/>
      <c r="AU100" s="188"/>
      <c r="AV100" s="189"/>
      <c r="AW100" s="187"/>
      <c r="AX100" s="188"/>
      <c r="AY100" s="188"/>
      <c r="AZ100" s="188"/>
      <c r="BA100" s="188"/>
      <c r="BB100" s="188"/>
      <c r="BC100" s="188"/>
      <c r="BD100" s="188"/>
      <c r="BE100" s="189"/>
      <c r="BF100" s="158"/>
      <c r="BG100" s="159"/>
      <c r="BH100" s="159"/>
      <c r="BI100" s="159"/>
      <c r="BJ100" s="159"/>
      <c r="BK100" s="159"/>
      <c r="BL100" s="160"/>
    </row>
    <row r="101" spans="1:64" s="13" customFormat="1" ht="12.75">
      <c r="A101" s="467" t="s">
        <v>493</v>
      </c>
      <c r="B101" s="468"/>
      <c r="C101" s="468"/>
      <c r="D101" s="468"/>
      <c r="E101" s="468"/>
      <c r="F101" s="469"/>
      <c r="G101" s="121" t="s">
        <v>494</v>
      </c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34" t="s">
        <v>486</v>
      </c>
      <c r="AI101" s="135"/>
      <c r="AJ101" s="135"/>
      <c r="AK101" s="135"/>
      <c r="AL101" s="135"/>
      <c r="AM101" s="136"/>
      <c r="AN101" s="181"/>
      <c r="AO101" s="182"/>
      <c r="AP101" s="182"/>
      <c r="AQ101" s="182"/>
      <c r="AR101" s="182"/>
      <c r="AS101" s="182"/>
      <c r="AT101" s="182"/>
      <c r="AU101" s="182"/>
      <c r="AV101" s="183"/>
      <c r="AW101" s="181"/>
      <c r="AX101" s="182"/>
      <c r="AY101" s="182"/>
      <c r="AZ101" s="182"/>
      <c r="BA101" s="182"/>
      <c r="BB101" s="182"/>
      <c r="BC101" s="182"/>
      <c r="BD101" s="182"/>
      <c r="BE101" s="183"/>
      <c r="BF101" s="140"/>
      <c r="BG101" s="141"/>
      <c r="BH101" s="141"/>
      <c r="BI101" s="141"/>
      <c r="BJ101" s="141"/>
      <c r="BK101" s="141"/>
      <c r="BL101" s="142"/>
    </row>
    <row r="102" spans="1:64" s="13" customFormat="1" ht="12.75">
      <c r="A102" s="470"/>
      <c r="B102" s="471"/>
      <c r="C102" s="471"/>
      <c r="D102" s="471"/>
      <c r="E102" s="471"/>
      <c r="F102" s="472"/>
      <c r="G102" s="203" t="s">
        <v>495</v>
      </c>
      <c r="H102" s="203"/>
      <c r="I102" s="203"/>
      <c r="J102" s="203"/>
      <c r="K102" s="203"/>
      <c r="L102" s="203"/>
      <c r="M102" s="203"/>
      <c r="N102" s="203"/>
      <c r="O102" s="203"/>
      <c r="P102" s="203"/>
      <c r="Q102" s="203"/>
      <c r="R102" s="203"/>
      <c r="S102" s="203"/>
      <c r="T102" s="203"/>
      <c r="U102" s="203"/>
      <c r="V102" s="203"/>
      <c r="W102" s="203"/>
      <c r="X102" s="203"/>
      <c r="Y102" s="203"/>
      <c r="Z102" s="203"/>
      <c r="AA102" s="203"/>
      <c r="AB102" s="203"/>
      <c r="AC102" s="203"/>
      <c r="AD102" s="203"/>
      <c r="AE102" s="203"/>
      <c r="AF102" s="203"/>
      <c r="AG102" s="203"/>
      <c r="AH102" s="155"/>
      <c r="AI102" s="156"/>
      <c r="AJ102" s="156"/>
      <c r="AK102" s="156"/>
      <c r="AL102" s="156"/>
      <c r="AM102" s="157"/>
      <c r="AN102" s="187"/>
      <c r="AO102" s="188"/>
      <c r="AP102" s="188"/>
      <c r="AQ102" s="188"/>
      <c r="AR102" s="188"/>
      <c r="AS102" s="188"/>
      <c r="AT102" s="188"/>
      <c r="AU102" s="188"/>
      <c r="AV102" s="189"/>
      <c r="AW102" s="187"/>
      <c r="AX102" s="188"/>
      <c r="AY102" s="188"/>
      <c r="AZ102" s="188"/>
      <c r="BA102" s="188"/>
      <c r="BB102" s="188"/>
      <c r="BC102" s="188"/>
      <c r="BD102" s="188"/>
      <c r="BE102" s="189"/>
      <c r="BF102" s="158"/>
      <c r="BG102" s="159"/>
      <c r="BH102" s="159"/>
      <c r="BI102" s="159"/>
      <c r="BJ102" s="159"/>
      <c r="BK102" s="159"/>
      <c r="BL102" s="160"/>
    </row>
    <row r="103" spans="1:64" s="13" customFormat="1" ht="15" customHeight="1">
      <c r="A103" s="476" t="s">
        <v>30</v>
      </c>
      <c r="B103" s="476"/>
      <c r="C103" s="476"/>
      <c r="D103" s="476"/>
      <c r="E103" s="476"/>
      <c r="F103" s="476"/>
      <c r="G103" s="477" t="s">
        <v>496</v>
      </c>
      <c r="H103" s="477"/>
      <c r="I103" s="477"/>
      <c r="J103" s="477"/>
      <c r="K103" s="477"/>
      <c r="L103" s="477"/>
      <c r="M103" s="477"/>
      <c r="N103" s="477"/>
      <c r="O103" s="477"/>
      <c r="P103" s="477"/>
      <c r="Q103" s="477"/>
      <c r="R103" s="477"/>
      <c r="S103" s="477"/>
      <c r="T103" s="477"/>
      <c r="U103" s="477"/>
      <c r="V103" s="477"/>
      <c r="W103" s="477"/>
      <c r="X103" s="477"/>
      <c r="Y103" s="477"/>
      <c r="Z103" s="477"/>
      <c r="AA103" s="477"/>
      <c r="AB103" s="477"/>
      <c r="AC103" s="477"/>
      <c r="AD103" s="477"/>
      <c r="AE103" s="477"/>
      <c r="AF103" s="477"/>
      <c r="AG103" s="477"/>
      <c r="AH103" s="162" t="s">
        <v>497</v>
      </c>
      <c r="AI103" s="162"/>
      <c r="AJ103" s="162"/>
      <c r="AK103" s="162"/>
      <c r="AL103" s="162"/>
      <c r="AM103" s="162"/>
      <c r="AN103" s="166"/>
      <c r="AO103" s="166"/>
      <c r="AP103" s="166"/>
      <c r="AQ103" s="166"/>
      <c r="AR103" s="166"/>
      <c r="AS103" s="166"/>
      <c r="AT103" s="166"/>
      <c r="AU103" s="166"/>
      <c r="AV103" s="166"/>
      <c r="AW103" s="166"/>
      <c r="AX103" s="166"/>
      <c r="AY103" s="166"/>
      <c r="AZ103" s="166"/>
      <c r="BA103" s="166"/>
      <c r="BB103" s="166"/>
      <c r="BC103" s="166"/>
      <c r="BD103" s="166"/>
      <c r="BE103" s="166"/>
      <c r="BF103" s="120"/>
      <c r="BG103" s="120"/>
      <c r="BH103" s="120"/>
      <c r="BI103" s="120"/>
      <c r="BJ103" s="120"/>
      <c r="BK103" s="120"/>
      <c r="BL103" s="120"/>
    </row>
    <row r="104" spans="1:64" s="13" customFormat="1" ht="12.75">
      <c r="A104" s="467" t="s">
        <v>498</v>
      </c>
      <c r="B104" s="468"/>
      <c r="C104" s="468"/>
      <c r="D104" s="468"/>
      <c r="E104" s="468"/>
      <c r="F104" s="469"/>
      <c r="G104" s="121" t="s">
        <v>499</v>
      </c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34" t="s">
        <v>497</v>
      </c>
      <c r="AI104" s="135"/>
      <c r="AJ104" s="135"/>
      <c r="AK104" s="135"/>
      <c r="AL104" s="135"/>
      <c r="AM104" s="136"/>
      <c r="AN104" s="181"/>
      <c r="AO104" s="182"/>
      <c r="AP104" s="182"/>
      <c r="AQ104" s="182"/>
      <c r="AR104" s="182"/>
      <c r="AS104" s="182"/>
      <c r="AT104" s="182"/>
      <c r="AU104" s="182"/>
      <c r="AV104" s="183"/>
      <c r="AW104" s="181"/>
      <c r="AX104" s="182"/>
      <c r="AY104" s="182"/>
      <c r="AZ104" s="182"/>
      <c r="BA104" s="182"/>
      <c r="BB104" s="182"/>
      <c r="BC104" s="182"/>
      <c r="BD104" s="182"/>
      <c r="BE104" s="183"/>
      <c r="BF104" s="140"/>
      <c r="BG104" s="141"/>
      <c r="BH104" s="141"/>
      <c r="BI104" s="141"/>
      <c r="BJ104" s="141"/>
      <c r="BK104" s="141"/>
      <c r="BL104" s="142"/>
    </row>
    <row r="105" spans="1:64" s="13" customFormat="1" ht="12.75">
      <c r="A105" s="470"/>
      <c r="B105" s="471"/>
      <c r="C105" s="471"/>
      <c r="D105" s="471"/>
      <c r="E105" s="471"/>
      <c r="F105" s="472"/>
      <c r="G105" s="203" t="s">
        <v>500</v>
      </c>
      <c r="H105" s="203"/>
      <c r="I105" s="203"/>
      <c r="J105" s="203"/>
      <c r="K105" s="203"/>
      <c r="L105" s="203"/>
      <c r="M105" s="203"/>
      <c r="N105" s="203"/>
      <c r="O105" s="203"/>
      <c r="P105" s="203"/>
      <c r="Q105" s="203"/>
      <c r="R105" s="203"/>
      <c r="S105" s="203"/>
      <c r="T105" s="203"/>
      <c r="U105" s="203"/>
      <c r="V105" s="203"/>
      <c r="W105" s="203"/>
      <c r="X105" s="203"/>
      <c r="Y105" s="203"/>
      <c r="Z105" s="203"/>
      <c r="AA105" s="203"/>
      <c r="AB105" s="203"/>
      <c r="AC105" s="203"/>
      <c r="AD105" s="203"/>
      <c r="AE105" s="203"/>
      <c r="AF105" s="203"/>
      <c r="AG105" s="203"/>
      <c r="AH105" s="155"/>
      <c r="AI105" s="156"/>
      <c r="AJ105" s="156"/>
      <c r="AK105" s="156"/>
      <c r="AL105" s="156"/>
      <c r="AM105" s="157"/>
      <c r="AN105" s="187"/>
      <c r="AO105" s="188"/>
      <c r="AP105" s="188"/>
      <c r="AQ105" s="188"/>
      <c r="AR105" s="188"/>
      <c r="AS105" s="188"/>
      <c r="AT105" s="188"/>
      <c r="AU105" s="188"/>
      <c r="AV105" s="189"/>
      <c r="AW105" s="187"/>
      <c r="AX105" s="188"/>
      <c r="AY105" s="188"/>
      <c r="AZ105" s="188"/>
      <c r="BA105" s="188"/>
      <c r="BB105" s="188"/>
      <c r="BC105" s="188"/>
      <c r="BD105" s="188"/>
      <c r="BE105" s="189"/>
      <c r="BF105" s="158"/>
      <c r="BG105" s="159"/>
      <c r="BH105" s="159"/>
      <c r="BI105" s="159"/>
      <c r="BJ105" s="159"/>
      <c r="BK105" s="159"/>
      <c r="BL105" s="160"/>
    </row>
    <row r="106" spans="1:64" s="13" customFormat="1" ht="15" customHeight="1">
      <c r="A106" s="476" t="s">
        <v>31</v>
      </c>
      <c r="B106" s="476"/>
      <c r="C106" s="476"/>
      <c r="D106" s="476"/>
      <c r="E106" s="476"/>
      <c r="F106" s="476"/>
      <c r="G106" s="477" t="s">
        <v>501</v>
      </c>
      <c r="H106" s="477"/>
      <c r="I106" s="477"/>
      <c r="J106" s="477"/>
      <c r="K106" s="477"/>
      <c r="L106" s="477"/>
      <c r="M106" s="477"/>
      <c r="N106" s="477"/>
      <c r="O106" s="477"/>
      <c r="P106" s="477"/>
      <c r="Q106" s="477"/>
      <c r="R106" s="477"/>
      <c r="S106" s="477"/>
      <c r="T106" s="477"/>
      <c r="U106" s="477"/>
      <c r="V106" s="477"/>
      <c r="W106" s="477"/>
      <c r="X106" s="477"/>
      <c r="Y106" s="477"/>
      <c r="Z106" s="477"/>
      <c r="AA106" s="477"/>
      <c r="AB106" s="477"/>
      <c r="AC106" s="477"/>
      <c r="AD106" s="477"/>
      <c r="AE106" s="477"/>
      <c r="AF106" s="477"/>
      <c r="AG106" s="477"/>
      <c r="AH106" s="162" t="s">
        <v>502</v>
      </c>
      <c r="AI106" s="162"/>
      <c r="AJ106" s="162"/>
      <c r="AK106" s="162"/>
      <c r="AL106" s="162"/>
      <c r="AM106" s="162"/>
      <c r="AN106" s="166"/>
      <c r="AO106" s="166"/>
      <c r="AP106" s="166"/>
      <c r="AQ106" s="166"/>
      <c r="AR106" s="166"/>
      <c r="AS106" s="166"/>
      <c r="AT106" s="166"/>
      <c r="AU106" s="166"/>
      <c r="AV106" s="166"/>
      <c r="AW106" s="166"/>
      <c r="AX106" s="166"/>
      <c r="AY106" s="166"/>
      <c r="AZ106" s="166"/>
      <c r="BA106" s="166"/>
      <c r="BB106" s="166"/>
      <c r="BC106" s="166"/>
      <c r="BD106" s="166"/>
      <c r="BE106" s="166"/>
      <c r="BF106" s="120"/>
      <c r="BG106" s="120"/>
      <c r="BH106" s="120"/>
      <c r="BI106" s="120"/>
      <c r="BJ106" s="120"/>
      <c r="BK106" s="120"/>
      <c r="BL106" s="120"/>
    </row>
    <row r="107" spans="1:64" s="13" customFormat="1" ht="12.75">
      <c r="A107" s="467" t="s">
        <v>74</v>
      </c>
      <c r="B107" s="468"/>
      <c r="C107" s="468"/>
      <c r="D107" s="468"/>
      <c r="E107" s="468"/>
      <c r="F107" s="469"/>
      <c r="G107" s="161" t="s">
        <v>503</v>
      </c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34" t="s">
        <v>379</v>
      </c>
      <c r="AI107" s="135"/>
      <c r="AJ107" s="135"/>
      <c r="AK107" s="135"/>
      <c r="AL107" s="135"/>
      <c r="AM107" s="136"/>
      <c r="AN107" s="181"/>
      <c r="AO107" s="182"/>
      <c r="AP107" s="182"/>
      <c r="AQ107" s="182"/>
      <c r="AR107" s="182"/>
      <c r="AS107" s="182"/>
      <c r="AT107" s="182"/>
      <c r="AU107" s="182"/>
      <c r="AV107" s="183"/>
      <c r="AW107" s="181"/>
      <c r="AX107" s="182"/>
      <c r="AY107" s="182"/>
      <c r="AZ107" s="182"/>
      <c r="BA107" s="182"/>
      <c r="BB107" s="182"/>
      <c r="BC107" s="182"/>
      <c r="BD107" s="182"/>
      <c r="BE107" s="183"/>
      <c r="BF107" s="140"/>
      <c r="BG107" s="141"/>
      <c r="BH107" s="141"/>
      <c r="BI107" s="141"/>
      <c r="BJ107" s="141"/>
      <c r="BK107" s="141"/>
      <c r="BL107" s="142"/>
    </row>
    <row r="108" spans="1:64" s="13" customFormat="1" ht="12.75">
      <c r="A108" s="470"/>
      <c r="B108" s="471"/>
      <c r="C108" s="471"/>
      <c r="D108" s="471"/>
      <c r="E108" s="471"/>
      <c r="F108" s="472"/>
      <c r="G108" s="161" t="s">
        <v>504</v>
      </c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1"/>
      <c r="AF108" s="161"/>
      <c r="AG108" s="161"/>
      <c r="AH108" s="155"/>
      <c r="AI108" s="156"/>
      <c r="AJ108" s="156"/>
      <c r="AK108" s="156"/>
      <c r="AL108" s="156"/>
      <c r="AM108" s="157"/>
      <c r="AN108" s="187"/>
      <c r="AO108" s="188"/>
      <c r="AP108" s="188"/>
      <c r="AQ108" s="188"/>
      <c r="AR108" s="188"/>
      <c r="AS108" s="188"/>
      <c r="AT108" s="188"/>
      <c r="AU108" s="188"/>
      <c r="AV108" s="189"/>
      <c r="AW108" s="187"/>
      <c r="AX108" s="188"/>
      <c r="AY108" s="188"/>
      <c r="AZ108" s="188"/>
      <c r="BA108" s="188"/>
      <c r="BB108" s="188"/>
      <c r="BC108" s="188"/>
      <c r="BD108" s="188"/>
      <c r="BE108" s="189"/>
      <c r="BF108" s="158"/>
      <c r="BG108" s="159"/>
      <c r="BH108" s="159"/>
      <c r="BI108" s="159"/>
      <c r="BJ108" s="159"/>
      <c r="BK108" s="159"/>
      <c r="BL108" s="160"/>
    </row>
    <row r="109" spans="1:64" s="13" customFormat="1" ht="12.75">
      <c r="A109" s="467" t="s">
        <v>505</v>
      </c>
      <c r="B109" s="468"/>
      <c r="C109" s="468"/>
      <c r="D109" s="468"/>
      <c r="E109" s="468"/>
      <c r="F109" s="469"/>
      <c r="G109" s="121" t="s">
        <v>506</v>
      </c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34" t="s">
        <v>379</v>
      </c>
      <c r="AI109" s="135"/>
      <c r="AJ109" s="135"/>
      <c r="AK109" s="135"/>
      <c r="AL109" s="135"/>
      <c r="AM109" s="136"/>
      <c r="AN109" s="181"/>
      <c r="AO109" s="182"/>
      <c r="AP109" s="182"/>
      <c r="AQ109" s="182"/>
      <c r="AR109" s="182"/>
      <c r="AS109" s="182"/>
      <c r="AT109" s="182"/>
      <c r="AU109" s="182"/>
      <c r="AV109" s="183"/>
      <c r="AW109" s="181"/>
      <c r="AX109" s="182"/>
      <c r="AY109" s="182"/>
      <c r="AZ109" s="182"/>
      <c r="BA109" s="182"/>
      <c r="BB109" s="182"/>
      <c r="BC109" s="182"/>
      <c r="BD109" s="182"/>
      <c r="BE109" s="183"/>
      <c r="BF109" s="140"/>
      <c r="BG109" s="141"/>
      <c r="BH109" s="141"/>
      <c r="BI109" s="141"/>
      <c r="BJ109" s="141"/>
      <c r="BK109" s="141"/>
      <c r="BL109" s="142"/>
    </row>
    <row r="110" spans="1:64" s="13" customFormat="1" ht="12.75">
      <c r="A110" s="470"/>
      <c r="B110" s="471"/>
      <c r="C110" s="471"/>
      <c r="D110" s="471"/>
      <c r="E110" s="471"/>
      <c r="F110" s="472"/>
      <c r="G110" s="203" t="s">
        <v>447</v>
      </c>
      <c r="H110" s="203"/>
      <c r="I110" s="203"/>
      <c r="J110" s="203"/>
      <c r="K110" s="203"/>
      <c r="L110" s="203"/>
      <c r="M110" s="203"/>
      <c r="N110" s="203"/>
      <c r="O110" s="203"/>
      <c r="P110" s="203"/>
      <c r="Q110" s="203"/>
      <c r="R110" s="203"/>
      <c r="S110" s="203"/>
      <c r="T110" s="203"/>
      <c r="U110" s="203"/>
      <c r="V110" s="203"/>
      <c r="W110" s="203"/>
      <c r="X110" s="203"/>
      <c r="Y110" s="203"/>
      <c r="Z110" s="203"/>
      <c r="AA110" s="203"/>
      <c r="AB110" s="203"/>
      <c r="AC110" s="203"/>
      <c r="AD110" s="203"/>
      <c r="AE110" s="203"/>
      <c r="AF110" s="203"/>
      <c r="AG110" s="203"/>
      <c r="AH110" s="155"/>
      <c r="AI110" s="156"/>
      <c r="AJ110" s="156"/>
      <c r="AK110" s="156"/>
      <c r="AL110" s="156"/>
      <c r="AM110" s="157"/>
      <c r="AN110" s="187"/>
      <c r="AO110" s="188"/>
      <c r="AP110" s="188"/>
      <c r="AQ110" s="188"/>
      <c r="AR110" s="188"/>
      <c r="AS110" s="188"/>
      <c r="AT110" s="188"/>
      <c r="AU110" s="188"/>
      <c r="AV110" s="189"/>
      <c r="AW110" s="187"/>
      <c r="AX110" s="188"/>
      <c r="AY110" s="188"/>
      <c r="AZ110" s="188"/>
      <c r="BA110" s="188"/>
      <c r="BB110" s="188"/>
      <c r="BC110" s="188"/>
      <c r="BD110" s="188"/>
      <c r="BE110" s="189"/>
      <c r="BF110" s="158"/>
      <c r="BG110" s="159"/>
      <c r="BH110" s="159"/>
      <c r="BI110" s="159"/>
      <c r="BJ110" s="159"/>
      <c r="BK110" s="159"/>
      <c r="BL110" s="160"/>
    </row>
    <row r="111" spans="1:64" s="13" customFormat="1" ht="12.75">
      <c r="A111" s="467" t="s">
        <v>102</v>
      </c>
      <c r="B111" s="468"/>
      <c r="C111" s="468"/>
      <c r="D111" s="468"/>
      <c r="E111" s="468"/>
      <c r="F111" s="469"/>
      <c r="G111" s="121" t="s">
        <v>507</v>
      </c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34" t="s">
        <v>502</v>
      </c>
      <c r="AI111" s="135"/>
      <c r="AJ111" s="135"/>
      <c r="AK111" s="135"/>
      <c r="AL111" s="135"/>
      <c r="AM111" s="136"/>
      <c r="AN111" s="181"/>
      <c r="AO111" s="182"/>
      <c r="AP111" s="182"/>
      <c r="AQ111" s="182"/>
      <c r="AR111" s="182"/>
      <c r="AS111" s="182"/>
      <c r="AT111" s="182"/>
      <c r="AU111" s="182"/>
      <c r="AV111" s="183"/>
      <c r="AW111" s="134" t="s">
        <v>315</v>
      </c>
      <c r="AX111" s="135"/>
      <c r="AY111" s="135"/>
      <c r="AZ111" s="135"/>
      <c r="BA111" s="135"/>
      <c r="BB111" s="135"/>
      <c r="BC111" s="135"/>
      <c r="BD111" s="135"/>
      <c r="BE111" s="136"/>
      <c r="BF111" s="467" t="s">
        <v>315</v>
      </c>
      <c r="BG111" s="468"/>
      <c r="BH111" s="468"/>
      <c r="BI111" s="468"/>
      <c r="BJ111" s="468"/>
      <c r="BK111" s="468"/>
      <c r="BL111" s="469"/>
    </row>
    <row r="112" spans="1:64" s="13" customFormat="1" ht="12.75">
      <c r="A112" s="480"/>
      <c r="B112" s="481"/>
      <c r="C112" s="481"/>
      <c r="D112" s="481"/>
      <c r="E112" s="481"/>
      <c r="F112" s="482"/>
      <c r="G112" s="161" t="s">
        <v>508</v>
      </c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1"/>
      <c r="AF112" s="161"/>
      <c r="AG112" s="161"/>
      <c r="AH112" s="137"/>
      <c r="AI112" s="138"/>
      <c r="AJ112" s="138"/>
      <c r="AK112" s="138"/>
      <c r="AL112" s="138"/>
      <c r="AM112" s="139"/>
      <c r="AN112" s="184"/>
      <c r="AO112" s="185"/>
      <c r="AP112" s="185"/>
      <c r="AQ112" s="185"/>
      <c r="AR112" s="185"/>
      <c r="AS112" s="185"/>
      <c r="AT112" s="185"/>
      <c r="AU112" s="185"/>
      <c r="AV112" s="186"/>
      <c r="AW112" s="137"/>
      <c r="AX112" s="138"/>
      <c r="AY112" s="138"/>
      <c r="AZ112" s="138"/>
      <c r="BA112" s="138"/>
      <c r="BB112" s="138"/>
      <c r="BC112" s="138"/>
      <c r="BD112" s="138"/>
      <c r="BE112" s="139"/>
      <c r="BF112" s="480"/>
      <c r="BG112" s="481"/>
      <c r="BH112" s="481"/>
      <c r="BI112" s="481"/>
      <c r="BJ112" s="481"/>
      <c r="BK112" s="481"/>
      <c r="BL112" s="482"/>
    </row>
    <row r="113" spans="1:64" s="13" customFormat="1" ht="12.75" customHeight="1">
      <c r="A113" s="470"/>
      <c r="B113" s="471"/>
      <c r="C113" s="471"/>
      <c r="D113" s="471"/>
      <c r="E113" s="471"/>
      <c r="F113" s="472"/>
      <c r="G113" s="203" t="s">
        <v>509</v>
      </c>
      <c r="H113" s="203"/>
      <c r="I113" s="203"/>
      <c r="J113" s="203"/>
      <c r="K113" s="203"/>
      <c r="L113" s="203"/>
      <c r="M113" s="203"/>
      <c r="N113" s="203"/>
      <c r="O113" s="203"/>
      <c r="P113" s="203"/>
      <c r="Q113" s="203"/>
      <c r="R113" s="203"/>
      <c r="S113" s="203"/>
      <c r="T113" s="203"/>
      <c r="U113" s="203"/>
      <c r="V113" s="203"/>
      <c r="W113" s="203"/>
      <c r="X113" s="203"/>
      <c r="Y113" s="203"/>
      <c r="Z113" s="203"/>
      <c r="AA113" s="203"/>
      <c r="AB113" s="203"/>
      <c r="AC113" s="203"/>
      <c r="AD113" s="203"/>
      <c r="AE113" s="203"/>
      <c r="AF113" s="203"/>
      <c r="AG113" s="203"/>
      <c r="AH113" s="155"/>
      <c r="AI113" s="156"/>
      <c r="AJ113" s="156"/>
      <c r="AK113" s="156"/>
      <c r="AL113" s="156"/>
      <c r="AM113" s="157"/>
      <c r="AN113" s="187"/>
      <c r="AO113" s="188"/>
      <c r="AP113" s="188"/>
      <c r="AQ113" s="188"/>
      <c r="AR113" s="188"/>
      <c r="AS113" s="188"/>
      <c r="AT113" s="188"/>
      <c r="AU113" s="188"/>
      <c r="AV113" s="189"/>
      <c r="AW113" s="155"/>
      <c r="AX113" s="156"/>
      <c r="AY113" s="156"/>
      <c r="AZ113" s="156"/>
      <c r="BA113" s="156"/>
      <c r="BB113" s="156"/>
      <c r="BC113" s="156"/>
      <c r="BD113" s="156"/>
      <c r="BE113" s="157"/>
      <c r="BF113" s="470"/>
      <c r="BG113" s="471"/>
      <c r="BH113" s="471"/>
      <c r="BI113" s="471"/>
      <c r="BJ113" s="471"/>
      <c r="BK113" s="471"/>
      <c r="BL113" s="472"/>
    </row>
    <row r="114" s="16" customFormat="1" ht="12.75"/>
    <row r="115" s="16" customFormat="1" ht="12.75">
      <c r="A115" s="16" t="s">
        <v>205</v>
      </c>
    </row>
    <row r="116" spans="1:64" s="13" customFormat="1" ht="12.75" customHeight="1">
      <c r="A116" s="492" t="s">
        <v>510</v>
      </c>
      <c r="B116" s="493"/>
      <c r="C116" s="493"/>
      <c r="D116" s="493"/>
      <c r="E116" s="493"/>
      <c r="F116" s="493"/>
      <c r="G116" s="493"/>
      <c r="H116" s="493"/>
      <c r="I116" s="493"/>
      <c r="J116" s="493"/>
      <c r="K116" s="493"/>
      <c r="L116" s="493"/>
      <c r="M116" s="493"/>
      <c r="N116" s="493"/>
      <c r="O116" s="493"/>
      <c r="P116" s="493"/>
      <c r="Q116" s="493"/>
      <c r="R116" s="493"/>
      <c r="S116" s="493"/>
      <c r="T116" s="493"/>
      <c r="U116" s="493"/>
      <c r="V116" s="493"/>
      <c r="W116" s="493"/>
      <c r="X116" s="493"/>
      <c r="Y116" s="493"/>
      <c r="Z116" s="493"/>
      <c r="AA116" s="493"/>
      <c r="AB116" s="493"/>
      <c r="AC116" s="493"/>
      <c r="AD116" s="493"/>
      <c r="AE116" s="493"/>
      <c r="AF116" s="493"/>
      <c r="AG116" s="493"/>
      <c r="AH116" s="493"/>
      <c r="AI116" s="493"/>
      <c r="AJ116" s="493"/>
      <c r="AK116" s="493"/>
      <c r="AL116" s="493"/>
      <c r="AM116" s="493"/>
      <c r="AN116" s="493"/>
      <c r="AO116" s="493"/>
      <c r="AP116" s="493"/>
      <c r="AQ116" s="493"/>
      <c r="AR116" s="493"/>
      <c r="AS116" s="493"/>
      <c r="AT116" s="493"/>
      <c r="AU116" s="493"/>
      <c r="AV116" s="493"/>
      <c r="AW116" s="493"/>
      <c r="AX116" s="493"/>
      <c r="AY116" s="493"/>
      <c r="AZ116" s="493"/>
      <c r="BA116" s="493"/>
      <c r="BB116" s="493"/>
      <c r="BC116" s="493"/>
      <c r="BD116" s="493"/>
      <c r="BE116" s="493"/>
      <c r="BF116" s="493"/>
      <c r="BG116" s="493"/>
      <c r="BH116" s="493"/>
      <c r="BI116" s="493"/>
      <c r="BJ116" s="493"/>
      <c r="BK116" s="493"/>
      <c r="BL116" s="493"/>
    </row>
    <row r="117" spans="1:64" s="13" customFormat="1" ht="12.75" customHeight="1">
      <c r="A117" s="493"/>
      <c r="B117" s="493"/>
      <c r="C117" s="493"/>
      <c r="D117" s="493"/>
      <c r="E117" s="493"/>
      <c r="F117" s="493"/>
      <c r="G117" s="493"/>
      <c r="H117" s="493"/>
      <c r="I117" s="493"/>
      <c r="J117" s="493"/>
      <c r="K117" s="493"/>
      <c r="L117" s="493"/>
      <c r="M117" s="493"/>
      <c r="N117" s="493"/>
      <c r="O117" s="493"/>
      <c r="P117" s="493"/>
      <c r="Q117" s="493"/>
      <c r="R117" s="493"/>
      <c r="S117" s="493"/>
      <c r="T117" s="493"/>
      <c r="U117" s="493"/>
      <c r="V117" s="493"/>
      <c r="W117" s="493"/>
      <c r="X117" s="493"/>
      <c r="Y117" s="493"/>
      <c r="Z117" s="493"/>
      <c r="AA117" s="493"/>
      <c r="AB117" s="493"/>
      <c r="AC117" s="493"/>
      <c r="AD117" s="493"/>
      <c r="AE117" s="493"/>
      <c r="AF117" s="493"/>
      <c r="AG117" s="493"/>
      <c r="AH117" s="493"/>
      <c r="AI117" s="493"/>
      <c r="AJ117" s="493"/>
      <c r="AK117" s="493"/>
      <c r="AL117" s="493"/>
      <c r="AM117" s="493"/>
      <c r="AN117" s="493"/>
      <c r="AO117" s="493"/>
      <c r="AP117" s="493"/>
      <c r="AQ117" s="493"/>
      <c r="AR117" s="493"/>
      <c r="AS117" s="493"/>
      <c r="AT117" s="493"/>
      <c r="AU117" s="493"/>
      <c r="AV117" s="493"/>
      <c r="AW117" s="493"/>
      <c r="AX117" s="493"/>
      <c r="AY117" s="493"/>
      <c r="AZ117" s="493"/>
      <c r="BA117" s="493"/>
      <c r="BB117" s="493"/>
      <c r="BC117" s="493"/>
      <c r="BD117" s="493"/>
      <c r="BE117" s="493"/>
      <c r="BF117" s="493"/>
      <c r="BG117" s="493"/>
      <c r="BH117" s="493"/>
      <c r="BI117" s="493"/>
      <c r="BJ117" s="493"/>
      <c r="BK117" s="493"/>
      <c r="BL117" s="493"/>
    </row>
    <row r="118" spans="1:64" s="13" customFormat="1" ht="12.75" customHeight="1">
      <c r="A118" s="493"/>
      <c r="B118" s="493"/>
      <c r="C118" s="493"/>
      <c r="D118" s="493"/>
      <c r="E118" s="493"/>
      <c r="F118" s="493"/>
      <c r="G118" s="493"/>
      <c r="H118" s="493"/>
      <c r="I118" s="493"/>
      <c r="J118" s="493"/>
      <c r="K118" s="493"/>
      <c r="L118" s="493"/>
      <c r="M118" s="493"/>
      <c r="N118" s="493"/>
      <c r="O118" s="493"/>
      <c r="P118" s="493"/>
      <c r="Q118" s="493"/>
      <c r="R118" s="493"/>
      <c r="S118" s="493"/>
      <c r="T118" s="493"/>
      <c r="U118" s="493"/>
      <c r="V118" s="493"/>
      <c r="W118" s="493"/>
      <c r="X118" s="493"/>
      <c r="Y118" s="493"/>
      <c r="Z118" s="493"/>
      <c r="AA118" s="493"/>
      <c r="AB118" s="493"/>
      <c r="AC118" s="493"/>
      <c r="AD118" s="493"/>
      <c r="AE118" s="493"/>
      <c r="AF118" s="493"/>
      <c r="AG118" s="493"/>
      <c r="AH118" s="493"/>
      <c r="AI118" s="493"/>
      <c r="AJ118" s="493"/>
      <c r="AK118" s="493"/>
      <c r="AL118" s="493"/>
      <c r="AM118" s="493"/>
      <c r="AN118" s="493"/>
      <c r="AO118" s="493"/>
      <c r="AP118" s="493"/>
      <c r="AQ118" s="493"/>
      <c r="AR118" s="493"/>
      <c r="AS118" s="493"/>
      <c r="AT118" s="493"/>
      <c r="AU118" s="493"/>
      <c r="AV118" s="493"/>
      <c r="AW118" s="493"/>
      <c r="AX118" s="493"/>
      <c r="AY118" s="493"/>
      <c r="AZ118" s="493"/>
      <c r="BA118" s="493"/>
      <c r="BB118" s="493"/>
      <c r="BC118" s="493"/>
      <c r="BD118" s="493"/>
      <c r="BE118" s="493"/>
      <c r="BF118" s="493"/>
      <c r="BG118" s="493"/>
      <c r="BH118" s="493"/>
      <c r="BI118" s="493"/>
      <c r="BJ118" s="493"/>
      <c r="BK118" s="493"/>
      <c r="BL118" s="493"/>
    </row>
    <row r="119" spans="1:64" s="13" customFormat="1" ht="12.75" customHeight="1">
      <c r="A119" s="492" t="s">
        <v>511</v>
      </c>
      <c r="B119" s="492"/>
      <c r="C119" s="492"/>
      <c r="D119" s="492"/>
      <c r="E119" s="492"/>
      <c r="F119" s="492"/>
      <c r="G119" s="492"/>
      <c r="H119" s="492"/>
      <c r="I119" s="492"/>
      <c r="J119" s="492"/>
      <c r="K119" s="492"/>
      <c r="L119" s="492"/>
      <c r="M119" s="492"/>
      <c r="N119" s="492"/>
      <c r="O119" s="492"/>
      <c r="P119" s="492"/>
      <c r="Q119" s="492"/>
      <c r="R119" s="492"/>
      <c r="S119" s="492"/>
      <c r="T119" s="492"/>
      <c r="U119" s="492"/>
      <c r="V119" s="492"/>
      <c r="W119" s="492"/>
      <c r="X119" s="492"/>
      <c r="Y119" s="492"/>
      <c r="Z119" s="492"/>
      <c r="AA119" s="492"/>
      <c r="AB119" s="492"/>
      <c r="AC119" s="492"/>
      <c r="AD119" s="492"/>
      <c r="AE119" s="492"/>
      <c r="AF119" s="492"/>
      <c r="AG119" s="492"/>
      <c r="AH119" s="492"/>
      <c r="AI119" s="492"/>
      <c r="AJ119" s="492"/>
      <c r="AK119" s="492"/>
      <c r="AL119" s="492"/>
      <c r="AM119" s="492"/>
      <c r="AN119" s="492"/>
      <c r="AO119" s="492"/>
      <c r="AP119" s="492"/>
      <c r="AQ119" s="492"/>
      <c r="AR119" s="492"/>
      <c r="AS119" s="492"/>
      <c r="AT119" s="492"/>
      <c r="AU119" s="492"/>
      <c r="AV119" s="492"/>
      <c r="AW119" s="492"/>
      <c r="AX119" s="492"/>
      <c r="AY119" s="492"/>
      <c r="AZ119" s="492"/>
      <c r="BA119" s="492"/>
      <c r="BB119" s="492"/>
      <c r="BC119" s="492"/>
      <c r="BD119" s="492"/>
      <c r="BE119" s="492"/>
      <c r="BF119" s="492"/>
      <c r="BG119" s="492"/>
      <c r="BH119" s="492"/>
      <c r="BI119" s="492"/>
      <c r="BJ119" s="492"/>
      <c r="BK119" s="492"/>
      <c r="BL119" s="492"/>
    </row>
    <row r="120" spans="1:64" s="13" customFormat="1" ht="12.75" customHeight="1">
      <c r="A120" s="492"/>
      <c r="B120" s="492"/>
      <c r="C120" s="492"/>
      <c r="D120" s="492"/>
      <c r="E120" s="492"/>
      <c r="F120" s="492"/>
      <c r="G120" s="492"/>
      <c r="H120" s="492"/>
      <c r="I120" s="492"/>
      <c r="J120" s="492"/>
      <c r="K120" s="492"/>
      <c r="L120" s="492"/>
      <c r="M120" s="492"/>
      <c r="N120" s="492"/>
      <c r="O120" s="492"/>
      <c r="P120" s="492"/>
      <c r="Q120" s="492"/>
      <c r="R120" s="492"/>
      <c r="S120" s="492"/>
      <c r="T120" s="492"/>
      <c r="U120" s="492"/>
      <c r="V120" s="492"/>
      <c r="W120" s="492"/>
      <c r="X120" s="492"/>
      <c r="Y120" s="492"/>
      <c r="Z120" s="492"/>
      <c r="AA120" s="492"/>
      <c r="AB120" s="492"/>
      <c r="AC120" s="492"/>
      <c r="AD120" s="492"/>
      <c r="AE120" s="492"/>
      <c r="AF120" s="492"/>
      <c r="AG120" s="492"/>
      <c r="AH120" s="492"/>
      <c r="AI120" s="492"/>
      <c r="AJ120" s="492"/>
      <c r="AK120" s="492"/>
      <c r="AL120" s="492"/>
      <c r="AM120" s="492"/>
      <c r="AN120" s="492"/>
      <c r="AO120" s="492"/>
      <c r="AP120" s="492"/>
      <c r="AQ120" s="492"/>
      <c r="AR120" s="492"/>
      <c r="AS120" s="492"/>
      <c r="AT120" s="492"/>
      <c r="AU120" s="492"/>
      <c r="AV120" s="492"/>
      <c r="AW120" s="492"/>
      <c r="AX120" s="492"/>
      <c r="AY120" s="492"/>
      <c r="AZ120" s="492"/>
      <c r="BA120" s="492"/>
      <c r="BB120" s="492"/>
      <c r="BC120" s="492"/>
      <c r="BD120" s="492"/>
      <c r="BE120" s="492"/>
      <c r="BF120" s="492"/>
      <c r="BG120" s="492"/>
      <c r="BH120" s="492"/>
      <c r="BI120" s="492"/>
      <c r="BJ120" s="492"/>
      <c r="BK120" s="492"/>
      <c r="BL120" s="492"/>
    </row>
    <row r="121" spans="1:64" s="13" customFormat="1" ht="12.75" customHeight="1">
      <c r="A121" s="492" t="s">
        <v>512</v>
      </c>
      <c r="B121" s="493"/>
      <c r="C121" s="493"/>
      <c r="D121" s="493"/>
      <c r="E121" s="493"/>
      <c r="F121" s="493"/>
      <c r="G121" s="493"/>
      <c r="H121" s="493"/>
      <c r="I121" s="493"/>
      <c r="J121" s="493"/>
      <c r="K121" s="493"/>
      <c r="L121" s="493"/>
      <c r="M121" s="493"/>
      <c r="N121" s="493"/>
      <c r="O121" s="493"/>
      <c r="P121" s="493"/>
      <c r="Q121" s="493"/>
      <c r="R121" s="493"/>
      <c r="S121" s="493"/>
      <c r="T121" s="493"/>
      <c r="U121" s="493"/>
      <c r="V121" s="493"/>
      <c r="W121" s="493"/>
      <c r="X121" s="493"/>
      <c r="Y121" s="493"/>
      <c r="Z121" s="493"/>
      <c r="AA121" s="493"/>
      <c r="AB121" s="493"/>
      <c r="AC121" s="493"/>
      <c r="AD121" s="493"/>
      <c r="AE121" s="493"/>
      <c r="AF121" s="493"/>
      <c r="AG121" s="493"/>
      <c r="AH121" s="493"/>
      <c r="AI121" s="493"/>
      <c r="AJ121" s="493"/>
      <c r="AK121" s="493"/>
      <c r="AL121" s="493"/>
      <c r="AM121" s="493"/>
      <c r="AN121" s="493"/>
      <c r="AO121" s="493"/>
      <c r="AP121" s="493"/>
      <c r="AQ121" s="493"/>
      <c r="AR121" s="493"/>
      <c r="AS121" s="493"/>
      <c r="AT121" s="493"/>
      <c r="AU121" s="493"/>
      <c r="AV121" s="493"/>
      <c r="AW121" s="493"/>
      <c r="AX121" s="493"/>
      <c r="AY121" s="493"/>
      <c r="AZ121" s="493"/>
      <c r="BA121" s="493"/>
      <c r="BB121" s="493"/>
      <c r="BC121" s="493"/>
      <c r="BD121" s="493"/>
      <c r="BE121" s="493"/>
      <c r="BF121" s="493"/>
      <c r="BG121" s="493"/>
      <c r="BH121" s="493"/>
      <c r="BI121" s="493"/>
      <c r="BJ121" s="493"/>
      <c r="BK121" s="493"/>
      <c r="BL121" s="493"/>
    </row>
    <row r="122" spans="1:64" s="13" customFormat="1" ht="12.75" customHeight="1">
      <c r="A122" s="493"/>
      <c r="B122" s="493"/>
      <c r="C122" s="493"/>
      <c r="D122" s="493"/>
      <c r="E122" s="493"/>
      <c r="F122" s="493"/>
      <c r="G122" s="493"/>
      <c r="H122" s="493"/>
      <c r="I122" s="493"/>
      <c r="J122" s="493"/>
      <c r="K122" s="493"/>
      <c r="L122" s="493"/>
      <c r="M122" s="493"/>
      <c r="N122" s="493"/>
      <c r="O122" s="493"/>
      <c r="P122" s="493"/>
      <c r="Q122" s="493"/>
      <c r="R122" s="493"/>
      <c r="S122" s="493"/>
      <c r="T122" s="493"/>
      <c r="U122" s="493"/>
      <c r="V122" s="493"/>
      <c r="W122" s="493"/>
      <c r="X122" s="493"/>
      <c r="Y122" s="493"/>
      <c r="Z122" s="493"/>
      <c r="AA122" s="493"/>
      <c r="AB122" s="493"/>
      <c r="AC122" s="493"/>
      <c r="AD122" s="493"/>
      <c r="AE122" s="493"/>
      <c r="AF122" s="493"/>
      <c r="AG122" s="493"/>
      <c r="AH122" s="493"/>
      <c r="AI122" s="493"/>
      <c r="AJ122" s="493"/>
      <c r="AK122" s="493"/>
      <c r="AL122" s="493"/>
      <c r="AM122" s="493"/>
      <c r="AN122" s="493"/>
      <c r="AO122" s="493"/>
      <c r="AP122" s="493"/>
      <c r="AQ122" s="493"/>
      <c r="AR122" s="493"/>
      <c r="AS122" s="493"/>
      <c r="AT122" s="493"/>
      <c r="AU122" s="493"/>
      <c r="AV122" s="493"/>
      <c r="AW122" s="493"/>
      <c r="AX122" s="493"/>
      <c r="AY122" s="493"/>
      <c r="AZ122" s="493"/>
      <c r="BA122" s="493"/>
      <c r="BB122" s="493"/>
      <c r="BC122" s="493"/>
      <c r="BD122" s="493"/>
      <c r="BE122" s="493"/>
      <c r="BF122" s="493"/>
      <c r="BG122" s="493"/>
      <c r="BH122" s="493"/>
      <c r="BI122" s="493"/>
      <c r="BJ122" s="493"/>
      <c r="BK122" s="493"/>
      <c r="BL122" s="493"/>
    </row>
    <row r="123" spans="1:64" s="13" customFormat="1" ht="12.75" customHeight="1">
      <c r="A123" s="492" t="s">
        <v>513</v>
      </c>
      <c r="B123" s="492"/>
      <c r="C123" s="492"/>
      <c r="D123" s="492"/>
      <c r="E123" s="492"/>
      <c r="F123" s="492"/>
      <c r="G123" s="492"/>
      <c r="H123" s="492"/>
      <c r="I123" s="492"/>
      <c r="J123" s="492"/>
      <c r="K123" s="492"/>
      <c r="L123" s="492"/>
      <c r="M123" s="492"/>
      <c r="N123" s="492"/>
      <c r="O123" s="492"/>
      <c r="P123" s="492"/>
      <c r="Q123" s="492"/>
      <c r="R123" s="492"/>
      <c r="S123" s="492"/>
      <c r="T123" s="492"/>
      <c r="U123" s="492"/>
      <c r="V123" s="492"/>
      <c r="W123" s="492"/>
      <c r="X123" s="492"/>
      <c r="Y123" s="492"/>
      <c r="Z123" s="492"/>
      <c r="AA123" s="492"/>
      <c r="AB123" s="492"/>
      <c r="AC123" s="492"/>
      <c r="AD123" s="492"/>
      <c r="AE123" s="492"/>
      <c r="AF123" s="492"/>
      <c r="AG123" s="492"/>
      <c r="AH123" s="492"/>
      <c r="AI123" s="492"/>
      <c r="AJ123" s="492"/>
      <c r="AK123" s="492"/>
      <c r="AL123" s="492"/>
      <c r="AM123" s="492"/>
      <c r="AN123" s="492"/>
      <c r="AO123" s="492"/>
      <c r="AP123" s="492"/>
      <c r="AQ123" s="492"/>
      <c r="AR123" s="492"/>
      <c r="AS123" s="492"/>
      <c r="AT123" s="492"/>
      <c r="AU123" s="492"/>
      <c r="AV123" s="492"/>
      <c r="AW123" s="492"/>
      <c r="AX123" s="492"/>
      <c r="AY123" s="492"/>
      <c r="AZ123" s="492"/>
      <c r="BA123" s="492"/>
      <c r="BB123" s="492"/>
      <c r="BC123" s="492"/>
      <c r="BD123" s="492"/>
      <c r="BE123" s="492"/>
      <c r="BF123" s="492"/>
      <c r="BG123" s="492"/>
      <c r="BH123" s="492"/>
      <c r="BI123" s="492"/>
      <c r="BJ123" s="492"/>
      <c r="BK123" s="492"/>
      <c r="BL123" s="492"/>
    </row>
    <row r="124" spans="1:64" s="13" customFormat="1" ht="12.75" customHeight="1">
      <c r="A124" s="492"/>
      <c r="B124" s="492"/>
      <c r="C124" s="492"/>
      <c r="D124" s="492"/>
      <c r="E124" s="492"/>
      <c r="F124" s="492"/>
      <c r="G124" s="492"/>
      <c r="H124" s="492"/>
      <c r="I124" s="492"/>
      <c r="J124" s="492"/>
      <c r="K124" s="492"/>
      <c r="L124" s="492"/>
      <c r="M124" s="492"/>
      <c r="N124" s="492"/>
      <c r="O124" s="492"/>
      <c r="P124" s="492"/>
      <c r="Q124" s="492"/>
      <c r="R124" s="492"/>
      <c r="S124" s="492"/>
      <c r="T124" s="492"/>
      <c r="U124" s="492"/>
      <c r="V124" s="492"/>
      <c r="W124" s="492"/>
      <c r="X124" s="492"/>
      <c r="Y124" s="492"/>
      <c r="Z124" s="492"/>
      <c r="AA124" s="492"/>
      <c r="AB124" s="492"/>
      <c r="AC124" s="492"/>
      <c r="AD124" s="492"/>
      <c r="AE124" s="492"/>
      <c r="AF124" s="492"/>
      <c r="AG124" s="492"/>
      <c r="AH124" s="492"/>
      <c r="AI124" s="492"/>
      <c r="AJ124" s="492"/>
      <c r="AK124" s="492"/>
      <c r="AL124" s="492"/>
      <c r="AM124" s="492"/>
      <c r="AN124" s="492"/>
      <c r="AO124" s="492"/>
      <c r="AP124" s="492"/>
      <c r="AQ124" s="492"/>
      <c r="AR124" s="492"/>
      <c r="AS124" s="492"/>
      <c r="AT124" s="492"/>
      <c r="AU124" s="492"/>
      <c r="AV124" s="492"/>
      <c r="AW124" s="492"/>
      <c r="AX124" s="492"/>
      <c r="AY124" s="492"/>
      <c r="AZ124" s="492"/>
      <c r="BA124" s="492"/>
      <c r="BB124" s="492"/>
      <c r="BC124" s="492"/>
      <c r="BD124" s="492"/>
      <c r="BE124" s="492"/>
      <c r="BF124" s="492"/>
      <c r="BG124" s="492"/>
      <c r="BH124" s="492"/>
      <c r="BI124" s="492"/>
      <c r="BJ124" s="492"/>
      <c r="BK124" s="492"/>
      <c r="BL124" s="492"/>
    </row>
    <row r="125" spans="1:64" s="13" customFormat="1" ht="12.75" customHeight="1">
      <c r="A125" s="492"/>
      <c r="B125" s="492"/>
      <c r="C125" s="492"/>
      <c r="D125" s="492"/>
      <c r="E125" s="492"/>
      <c r="F125" s="492"/>
      <c r="G125" s="492"/>
      <c r="H125" s="492"/>
      <c r="I125" s="492"/>
      <c r="J125" s="492"/>
      <c r="K125" s="492"/>
      <c r="L125" s="492"/>
      <c r="M125" s="492"/>
      <c r="N125" s="492"/>
      <c r="O125" s="492"/>
      <c r="P125" s="492"/>
      <c r="Q125" s="492"/>
      <c r="R125" s="492"/>
      <c r="S125" s="492"/>
      <c r="T125" s="492"/>
      <c r="U125" s="492"/>
      <c r="V125" s="492"/>
      <c r="W125" s="492"/>
      <c r="X125" s="492"/>
      <c r="Y125" s="492"/>
      <c r="Z125" s="492"/>
      <c r="AA125" s="492"/>
      <c r="AB125" s="492"/>
      <c r="AC125" s="492"/>
      <c r="AD125" s="492"/>
      <c r="AE125" s="492"/>
      <c r="AF125" s="492"/>
      <c r="AG125" s="492"/>
      <c r="AH125" s="492"/>
      <c r="AI125" s="492"/>
      <c r="AJ125" s="492"/>
      <c r="AK125" s="492"/>
      <c r="AL125" s="492"/>
      <c r="AM125" s="492"/>
      <c r="AN125" s="492"/>
      <c r="AO125" s="492"/>
      <c r="AP125" s="492"/>
      <c r="AQ125" s="492"/>
      <c r="AR125" s="492"/>
      <c r="AS125" s="492"/>
      <c r="AT125" s="492"/>
      <c r="AU125" s="492"/>
      <c r="AV125" s="492"/>
      <c r="AW125" s="492"/>
      <c r="AX125" s="492"/>
      <c r="AY125" s="492"/>
      <c r="AZ125" s="492"/>
      <c r="BA125" s="492"/>
      <c r="BB125" s="492"/>
      <c r="BC125" s="492"/>
      <c r="BD125" s="492"/>
      <c r="BE125" s="492"/>
      <c r="BF125" s="492"/>
      <c r="BG125" s="492"/>
      <c r="BH125" s="492"/>
      <c r="BI125" s="492"/>
      <c r="BJ125" s="492"/>
      <c r="BK125" s="492"/>
      <c r="BL125" s="492"/>
    </row>
    <row r="126" spans="1:64" s="13" customFormat="1" ht="12.75" customHeight="1">
      <c r="A126" s="492" t="s">
        <v>514</v>
      </c>
      <c r="B126" s="493"/>
      <c r="C126" s="493"/>
      <c r="D126" s="493"/>
      <c r="E126" s="493"/>
      <c r="F126" s="493"/>
      <c r="G126" s="493"/>
      <c r="H126" s="493"/>
      <c r="I126" s="493"/>
      <c r="J126" s="493"/>
      <c r="K126" s="493"/>
      <c r="L126" s="493"/>
      <c r="M126" s="493"/>
      <c r="N126" s="493"/>
      <c r="O126" s="493"/>
      <c r="P126" s="493"/>
      <c r="Q126" s="493"/>
      <c r="R126" s="493"/>
      <c r="S126" s="493"/>
      <c r="T126" s="493"/>
      <c r="U126" s="493"/>
      <c r="V126" s="493"/>
      <c r="W126" s="493"/>
      <c r="X126" s="493"/>
      <c r="Y126" s="493"/>
      <c r="Z126" s="493"/>
      <c r="AA126" s="493"/>
      <c r="AB126" s="493"/>
      <c r="AC126" s="493"/>
      <c r="AD126" s="493"/>
      <c r="AE126" s="493"/>
      <c r="AF126" s="493"/>
      <c r="AG126" s="493"/>
      <c r="AH126" s="493"/>
      <c r="AI126" s="493"/>
      <c r="AJ126" s="493"/>
      <c r="AK126" s="493"/>
      <c r="AL126" s="493"/>
      <c r="AM126" s="493"/>
      <c r="AN126" s="493"/>
      <c r="AO126" s="493"/>
      <c r="AP126" s="493"/>
      <c r="AQ126" s="493"/>
      <c r="AR126" s="493"/>
      <c r="AS126" s="493"/>
      <c r="AT126" s="493"/>
      <c r="AU126" s="493"/>
      <c r="AV126" s="493"/>
      <c r="AW126" s="493"/>
      <c r="AX126" s="493"/>
      <c r="AY126" s="493"/>
      <c r="AZ126" s="493"/>
      <c r="BA126" s="493"/>
      <c r="BB126" s="493"/>
      <c r="BC126" s="493"/>
      <c r="BD126" s="493"/>
      <c r="BE126" s="493"/>
      <c r="BF126" s="493"/>
      <c r="BG126" s="493"/>
      <c r="BH126" s="493"/>
      <c r="BI126" s="493"/>
      <c r="BJ126" s="493"/>
      <c r="BK126" s="493"/>
      <c r="BL126" s="493"/>
    </row>
    <row r="127" spans="1:64" s="13" customFormat="1" ht="12.75" customHeight="1">
      <c r="A127" s="493"/>
      <c r="B127" s="493"/>
      <c r="C127" s="493"/>
      <c r="D127" s="493"/>
      <c r="E127" s="493"/>
      <c r="F127" s="493"/>
      <c r="G127" s="493"/>
      <c r="H127" s="493"/>
      <c r="I127" s="493"/>
      <c r="J127" s="493"/>
      <c r="K127" s="493"/>
      <c r="L127" s="493"/>
      <c r="M127" s="493"/>
      <c r="N127" s="493"/>
      <c r="O127" s="493"/>
      <c r="P127" s="493"/>
      <c r="Q127" s="493"/>
      <c r="R127" s="493"/>
      <c r="S127" s="493"/>
      <c r="T127" s="493"/>
      <c r="U127" s="493"/>
      <c r="V127" s="493"/>
      <c r="W127" s="493"/>
      <c r="X127" s="493"/>
      <c r="Y127" s="493"/>
      <c r="Z127" s="493"/>
      <c r="AA127" s="493"/>
      <c r="AB127" s="493"/>
      <c r="AC127" s="493"/>
      <c r="AD127" s="493"/>
      <c r="AE127" s="493"/>
      <c r="AF127" s="493"/>
      <c r="AG127" s="493"/>
      <c r="AH127" s="493"/>
      <c r="AI127" s="493"/>
      <c r="AJ127" s="493"/>
      <c r="AK127" s="493"/>
      <c r="AL127" s="493"/>
      <c r="AM127" s="493"/>
      <c r="AN127" s="493"/>
      <c r="AO127" s="493"/>
      <c r="AP127" s="493"/>
      <c r="AQ127" s="493"/>
      <c r="AR127" s="493"/>
      <c r="AS127" s="493"/>
      <c r="AT127" s="493"/>
      <c r="AU127" s="493"/>
      <c r="AV127" s="493"/>
      <c r="AW127" s="493"/>
      <c r="AX127" s="493"/>
      <c r="AY127" s="493"/>
      <c r="AZ127" s="493"/>
      <c r="BA127" s="493"/>
      <c r="BB127" s="493"/>
      <c r="BC127" s="493"/>
      <c r="BD127" s="493"/>
      <c r="BE127" s="493"/>
      <c r="BF127" s="493"/>
      <c r="BG127" s="493"/>
      <c r="BH127" s="493"/>
      <c r="BI127" s="493"/>
      <c r="BJ127" s="493"/>
      <c r="BK127" s="493"/>
      <c r="BL127" s="493"/>
    </row>
  </sheetData>
  <sheetProtection/>
  <mergeCells count="354">
    <mergeCell ref="A116:BL118"/>
    <mergeCell ref="A119:BL120"/>
    <mergeCell ref="A121:BL122"/>
    <mergeCell ref="A123:BL125"/>
    <mergeCell ref="A126:BL127"/>
    <mergeCell ref="A111:F113"/>
    <mergeCell ref="G111:AG111"/>
    <mergeCell ref="AH111:AM113"/>
    <mergeCell ref="AN111:AV113"/>
    <mergeCell ref="AW111:BE113"/>
    <mergeCell ref="BF111:BL113"/>
    <mergeCell ref="G112:AG112"/>
    <mergeCell ref="G113:AG113"/>
    <mergeCell ref="A109:F110"/>
    <mergeCell ref="G109:AG109"/>
    <mergeCell ref="AH109:AM110"/>
    <mergeCell ref="AN109:AV110"/>
    <mergeCell ref="AW109:BE110"/>
    <mergeCell ref="BF109:BL110"/>
    <mergeCell ref="G110:AG110"/>
    <mergeCell ref="A107:F108"/>
    <mergeCell ref="G107:AG107"/>
    <mergeCell ref="AH107:AM108"/>
    <mergeCell ref="AN107:AV108"/>
    <mergeCell ref="AW107:BE108"/>
    <mergeCell ref="BF107:BL108"/>
    <mergeCell ref="G108:AG108"/>
    <mergeCell ref="A106:F106"/>
    <mergeCell ref="G106:AG106"/>
    <mergeCell ref="AH106:AM106"/>
    <mergeCell ref="AN106:AV106"/>
    <mergeCell ref="AW106:BE106"/>
    <mergeCell ref="BF106:BL106"/>
    <mergeCell ref="A104:F105"/>
    <mergeCell ref="G104:AG104"/>
    <mergeCell ref="AH104:AM105"/>
    <mergeCell ref="AN104:AV105"/>
    <mergeCell ref="AW104:BE105"/>
    <mergeCell ref="BF104:BL105"/>
    <mergeCell ref="G105:AG105"/>
    <mergeCell ref="A103:F103"/>
    <mergeCell ref="G103:AG103"/>
    <mergeCell ref="AH103:AM103"/>
    <mergeCell ref="AN103:AV103"/>
    <mergeCell ref="AW103:BE103"/>
    <mergeCell ref="BF103:BL103"/>
    <mergeCell ref="A101:F102"/>
    <mergeCell ref="G101:AG101"/>
    <mergeCell ref="AH101:AM102"/>
    <mergeCell ref="AN101:AV102"/>
    <mergeCell ref="AW101:BE102"/>
    <mergeCell ref="BF101:BL102"/>
    <mergeCell ref="G102:AG102"/>
    <mergeCell ref="A99:F100"/>
    <mergeCell ref="G99:AG99"/>
    <mergeCell ref="AH99:AM100"/>
    <mergeCell ref="AN99:AV100"/>
    <mergeCell ref="AW99:BE100"/>
    <mergeCell ref="BF99:BL100"/>
    <mergeCell ref="G100:AG100"/>
    <mergeCell ref="A97:F98"/>
    <mergeCell ref="G97:AG97"/>
    <mergeCell ref="AH97:AM98"/>
    <mergeCell ref="AN97:AV98"/>
    <mergeCell ref="AW97:BE98"/>
    <mergeCell ref="BF97:BL98"/>
    <mergeCell ref="G98:AG98"/>
    <mergeCell ref="A95:F96"/>
    <mergeCell ref="G95:AG95"/>
    <mergeCell ref="AH95:AM96"/>
    <mergeCell ref="AN95:AV96"/>
    <mergeCell ref="AW95:BE96"/>
    <mergeCell ref="BF95:BL96"/>
    <mergeCell ref="G96:AG96"/>
    <mergeCell ref="A93:F94"/>
    <mergeCell ref="G93:AG93"/>
    <mergeCell ref="AH93:AM94"/>
    <mergeCell ref="AN93:AV94"/>
    <mergeCell ref="AW93:BE94"/>
    <mergeCell ref="BF93:BL94"/>
    <mergeCell ref="G94:AG94"/>
    <mergeCell ref="BF90:BL91"/>
    <mergeCell ref="G91:AG91"/>
    <mergeCell ref="A92:F92"/>
    <mergeCell ref="G92:AG92"/>
    <mergeCell ref="AH92:AM92"/>
    <mergeCell ref="AN92:AV92"/>
    <mergeCell ref="AW92:BE92"/>
    <mergeCell ref="BF92:BL92"/>
    <mergeCell ref="AW86:BE89"/>
    <mergeCell ref="BF86:BL89"/>
    <mergeCell ref="G87:AG87"/>
    <mergeCell ref="G88:AG88"/>
    <mergeCell ref="G89:AG89"/>
    <mergeCell ref="A90:F91"/>
    <mergeCell ref="G90:AG90"/>
    <mergeCell ref="AH90:AM91"/>
    <mergeCell ref="AN90:AV91"/>
    <mergeCell ref="AW90:BE91"/>
    <mergeCell ref="G84:AG84"/>
    <mergeCell ref="G85:AG85"/>
    <mergeCell ref="A86:F89"/>
    <mergeCell ref="G86:AG86"/>
    <mergeCell ref="AH86:AM89"/>
    <mergeCell ref="AN86:AV89"/>
    <mergeCell ref="AW80:BE81"/>
    <mergeCell ref="BF80:BL81"/>
    <mergeCell ref="G81:AG81"/>
    <mergeCell ref="A82:F85"/>
    <mergeCell ref="G82:AG82"/>
    <mergeCell ref="AH82:AM85"/>
    <mergeCell ref="AN82:AV85"/>
    <mergeCell ref="AW82:BE85"/>
    <mergeCell ref="BF82:BL85"/>
    <mergeCell ref="G83:AG83"/>
    <mergeCell ref="G78:AG78"/>
    <mergeCell ref="G79:AG79"/>
    <mergeCell ref="A80:F81"/>
    <mergeCell ref="G80:AG80"/>
    <mergeCell ref="AH80:AM81"/>
    <mergeCell ref="AN80:AV81"/>
    <mergeCell ref="AN75:AV76"/>
    <mergeCell ref="AW75:BE76"/>
    <mergeCell ref="BF75:BL76"/>
    <mergeCell ref="G76:AG76"/>
    <mergeCell ref="A77:F79"/>
    <mergeCell ref="G77:AG77"/>
    <mergeCell ref="AH77:AM79"/>
    <mergeCell ref="AN77:AV79"/>
    <mergeCell ref="AW77:BE79"/>
    <mergeCell ref="BF77:BL79"/>
    <mergeCell ref="G72:AG72"/>
    <mergeCell ref="G73:AG73"/>
    <mergeCell ref="G74:AG74"/>
    <mergeCell ref="A75:F76"/>
    <mergeCell ref="G75:AG75"/>
    <mergeCell ref="AH75:AM76"/>
    <mergeCell ref="A67:F74"/>
    <mergeCell ref="G67:AG67"/>
    <mergeCell ref="AH67:AM74"/>
    <mergeCell ref="AN67:AV74"/>
    <mergeCell ref="AW67:BE74"/>
    <mergeCell ref="BF67:BL74"/>
    <mergeCell ref="G68:AG68"/>
    <mergeCell ref="G69:AG69"/>
    <mergeCell ref="G70:AG70"/>
    <mergeCell ref="G71:AG71"/>
    <mergeCell ref="A65:F66"/>
    <mergeCell ref="G65:AG65"/>
    <mergeCell ref="AH65:AM66"/>
    <mergeCell ref="AN65:AV66"/>
    <mergeCell ref="AW65:BE66"/>
    <mergeCell ref="BF65:BL66"/>
    <mergeCell ref="G66:AG66"/>
    <mergeCell ref="A60:F64"/>
    <mergeCell ref="G60:AG60"/>
    <mergeCell ref="AH60:AM64"/>
    <mergeCell ref="AN60:AV64"/>
    <mergeCell ref="AW60:BE64"/>
    <mergeCell ref="BF60:BL64"/>
    <mergeCell ref="G61:AG61"/>
    <mergeCell ref="G62:AG62"/>
    <mergeCell ref="G63:AG63"/>
    <mergeCell ref="G64:AG64"/>
    <mergeCell ref="A57:F59"/>
    <mergeCell ref="G57:AG57"/>
    <mergeCell ref="AH57:AM59"/>
    <mergeCell ref="AN57:AV59"/>
    <mergeCell ref="AW57:BE59"/>
    <mergeCell ref="BF57:BL59"/>
    <mergeCell ref="G58:AG58"/>
    <mergeCell ref="G59:AG59"/>
    <mergeCell ref="A55:F56"/>
    <mergeCell ref="G55:AG55"/>
    <mergeCell ref="AH55:AM56"/>
    <mergeCell ref="AN55:AV56"/>
    <mergeCell ref="AW55:BE56"/>
    <mergeCell ref="BF55:BL56"/>
    <mergeCell ref="G56:AG56"/>
    <mergeCell ref="A53:F54"/>
    <mergeCell ref="G53:AG53"/>
    <mergeCell ref="AH53:AM54"/>
    <mergeCell ref="AN53:AV54"/>
    <mergeCell ref="AW53:BE54"/>
    <mergeCell ref="BF53:BL54"/>
    <mergeCell ref="G54:AG54"/>
    <mergeCell ref="A52:F52"/>
    <mergeCell ref="G52:AG52"/>
    <mergeCell ref="AH52:AM52"/>
    <mergeCell ref="AN52:AV52"/>
    <mergeCell ref="AW52:BE52"/>
    <mergeCell ref="BF52:BL52"/>
    <mergeCell ref="A50:F51"/>
    <mergeCell ref="G50:AG50"/>
    <mergeCell ref="AH50:AM51"/>
    <mergeCell ref="AN50:AV51"/>
    <mergeCell ref="AW50:BE51"/>
    <mergeCell ref="BF50:BL51"/>
    <mergeCell ref="G51:AG51"/>
    <mergeCell ref="A48:F49"/>
    <mergeCell ref="G48:AG48"/>
    <mergeCell ref="AH48:AM49"/>
    <mergeCell ref="AN48:AV49"/>
    <mergeCell ref="AW48:BE49"/>
    <mergeCell ref="BF48:BL49"/>
    <mergeCell ref="G49:AG49"/>
    <mergeCell ref="A47:F47"/>
    <mergeCell ref="G47:AG47"/>
    <mergeCell ref="AH47:AM47"/>
    <mergeCell ref="AN47:AV47"/>
    <mergeCell ref="AW47:BE47"/>
    <mergeCell ref="BF47:BL47"/>
    <mergeCell ref="A46:F46"/>
    <mergeCell ref="G46:AG46"/>
    <mergeCell ref="AH46:AM46"/>
    <mergeCell ref="AN46:AV46"/>
    <mergeCell ref="AW46:BE46"/>
    <mergeCell ref="BF46:BL46"/>
    <mergeCell ref="A45:F45"/>
    <mergeCell ref="G45:AG45"/>
    <mergeCell ref="AH45:AM45"/>
    <mergeCell ref="AN45:AV45"/>
    <mergeCell ref="AW45:BE45"/>
    <mergeCell ref="BF45:BL45"/>
    <mergeCell ref="A44:F44"/>
    <mergeCell ref="G44:AG44"/>
    <mergeCell ref="AH44:AM44"/>
    <mergeCell ref="AN44:AV44"/>
    <mergeCell ref="AW44:BE44"/>
    <mergeCell ref="BF44:BL44"/>
    <mergeCell ref="A41:F43"/>
    <mergeCell ref="G41:AG41"/>
    <mergeCell ref="AH41:AM43"/>
    <mergeCell ref="AN41:AV43"/>
    <mergeCell ref="AW41:BE43"/>
    <mergeCell ref="BF41:BL43"/>
    <mergeCell ref="G42:AG42"/>
    <mergeCell ref="G43:AG43"/>
    <mergeCell ref="A39:F40"/>
    <mergeCell ref="G39:AG39"/>
    <mergeCell ref="AH39:AM40"/>
    <mergeCell ref="AN39:AV40"/>
    <mergeCell ref="AW39:BE40"/>
    <mergeCell ref="BF39:BL40"/>
    <mergeCell ref="G40:AG40"/>
    <mergeCell ref="A38:F38"/>
    <mergeCell ref="G38:AG38"/>
    <mergeCell ref="AH38:AM38"/>
    <mergeCell ref="AN38:AV38"/>
    <mergeCell ref="AW38:BE38"/>
    <mergeCell ref="BF38:BL38"/>
    <mergeCell ref="A37:F37"/>
    <mergeCell ref="G37:AG37"/>
    <mergeCell ref="AH37:AM37"/>
    <mergeCell ref="AN37:AV37"/>
    <mergeCell ref="AW37:BE37"/>
    <mergeCell ref="BF37:BL37"/>
    <mergeCell ref="A36:F36"/>
    <mergeCell ref="G36:AG36"/>
    <mergeCell ref="AH36:AM36"/>
    <mergeCell ref="AN36:AV36"/>
    <mergeCell ref="AW36:BE36"/>
    <mergeCell ref="BF36:BL36"/>
    <mergeCell ref="A35:F35"/>
    <mergeCell ref="G35:AG35"/>
    <mergeCell ref="AH35:AM35"/>
    <mergeCell ref="AN35:AV35"/>
    <mergeCell ref="AW35:BE35"/>
    <mergeCell ref="BF35:BL35"/>
    <mergeCell ref="A34:F34"/>
    <mergeCell ref="G34:AG34"/>
    <mergeCell ref="AH34:AM34"/>
    <mergeCell ref="AN34:AV34"/>
    <mergeCell ref="AW34:BE34"/>
    <mergeCell ref="BF34:BL34"/>
    <mergeCell ref="A32:F33"/>
    <mergeCell ref="G32:AG32"/>
    <mergeCell ref="AH32:AM33"/>
    <mergeCell ref="AN32:AV33"/>
    <mergeCell ref="AW32:BE33"/>
    <mergeCell ref="BF32:BL33"/>
    <mergeCell ref="G33:AG33"/>
    <mergeCell ref="A31:F31"/>
    <mergeCell ref="G31:AG31"/>
    <mergeCell ref="AH31:AM31"/>
    <mergeCell ref="AN31:AV31"/>
    <mergeCell ref="AW31:BE31"/>
    <mergeCell ref="BF31:BL31"/>
    <mergeCell ref="A27:F30"/>
    <mergeCell ref="G27:AG27"/>
    <mergeCell ref="AH27:AM30"/>
    <mergeCell ref="AN27:AV30"/>
    <mergeCell ref="AW27:BE30"/>
    <mergeCell ref="BF27:BL30"/>
    <mergeCell ref="G28:AG28"/>
    <mergeCell ref="G29:AG29"/>
    <mergeCell ref="G30:AG30"/>
    <mergeCell ref="A26:F26"/>
    <mergeCell ref="G26:AG26"/>
    <mergeCell ref="AH26:AM26"/>
    <mergeCell ref="AN26:AV26"/>
    <mergeCell ref="AW26:BE26"/>
    <mergeCell ref="BF26:BL26"/>
    <mergeCell ref="A24:F25"/>
    <mergeCell ref="G24:AG24"/>
    <mergeCell ref="AH24:AM25"/>
    <mergeCell ref="AN24:AV25"/>
    <mergeCell ref="AW24:BE25"/>
    <mergeCell ref="BF24:BL25"/>
    <mergeCell ref="G25:AG25"/>
    <mergeCell ref="A23:F23"/>
    <mergeCell ref="G23:AG23"/>
    <mergeCell ref="AH23:AM23"/>
    <mergeCell ref="AN23:AV23"/>
    <mergeCell ref="AW23:BE23"/>
    <mergeCell ref="BF23:BL23"/>
    <mergeCell ref="A22:F22"/>
    <mergeCell ref="G22:AG22"/>
    <mergeCell ref="AH22:AM22"/>
    <mergeCell ref="AN22:AV22"/>
    <mergeCell ref="AW22:BE22"/>
    <mergeCell ref="BF22:BL22"/>
    <mergeCell ref="A20:F21"/>
    <mergeCell ref="G20:AG20"/>
    <mergeCell ref="AH20:AM21"/>
    <mergeCell ref="AN20:AV21"/>
    <mergeCell ref="AW20:BE21"/>
    <mergeCell ref="BF20:BL21"/>
    <mergeCell ref="G21:AG21"/>
    <mergeCell ref="A19:F19"/>
    <mergeCell ref="G19:AG19"/>
    <mergeCell ref="AH19:AM19"/>
    <mergeCell ref="AN19:AV19"/>
    <mergeCell ref="AW19:BE19"/>
    <mergeCell ref="BF19:BL19"/>
    <mergeCell ref="BF17:BL17"/>
    <mergeCell ref="A18:F18"/>
    <mergeCell ref="G18:AG18"/>
    <mergeCell ref="AH18:AM18"/>
    <mergeCell ref="AN18:AV18"/>
    <mergeCell ref="AW18:BE18"/>
    <mergeCell ref="BF18:BL18"/>
    <mergeCell ref="F14:AT14"/>
    <mergeCell ref="F15:AT15"/>
    <mergeCell ref="A17:F17"/>
    <mergeCell ref="G17:AG17"/>
    <mergeCell ref="AH17:AM17"/>
    <mergeCell ref="AN17:BE17"/>
    <mergeCell ref="A6:BL6"/>
    <mergeCell ref="A7:BL7"/>
    <mergeCell ref="A8:BL8"/>
    <mergeCell ref="A9:BL9"/>
    <mergeCell ref="A10:BL10"/>
    <mergeCell ref="V13:BG13"/>
  </mergeCells>
  <conditionalFormatting sqref="BF22:BL22">
    <cfRule type="expression" priority="5" dxfId="5" stopIfTrue="1">
      <formula>$AN$22/$AW$22*100&lt;85</formula>
    </cfRule>
  </conditionalFormatting>
  <conditionalFormatting sqref="BF20:BL21">
    <cfRule type="expression" priority="4" dxfId="0" stopIfTrue="1">
      <formula>$AN$20/$AW$20*100&lt;85</formula>
    </cfRule>
  </conditionalFormatting>
  <conditionalFormatting sqref="BF23:BL23">
    <cfRule type="expression" priority="3" dxfId="0" stopIfTrue="1">
      <formula>$AN$23/$AW$23*100&lt;85</formula>
    </cfRule>
  </conditionalFormatting>
  <conditionalFormatting sqref="BF24:BL25">
    <cfRule type="expression" priority="2" dxfId="0" stopIfTrue="1">
      <formula>$AN$24/$AW$24*100&lt;85</formula>
    </cfRule>
  </conditionalFormatting>
  <conditionalFormatting sqref="BF27:BL30">
    <cfRule type="expression" priority="1" dxfId="0" stopIfTrue="1">
      <formula>$AW$27/$AN$27*100&lt;85</formula>
    </cfRule>
  </conditionalFormatting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94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1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G46"/>
  <sheetViews>
    <sheetView showGridLines="0" zoomScaleSheetLayoutView="100" zoomScalePageLayoutView="0" workbookViewId="0" topLeftCell="A1">
      <selection activeCell="Q40" sqref="Q40"/>
    </sheetView>
  </sheetViews>
  <sheetFormatPr defaultColWidth="13.25390625" defaultRowHeight="12.75"/>
  <cols>
    <col min="1" max="1" width="3.125" style="0" bestFit="1" customWidth="1"/>
    <col min="2" max="2" width="27.125" style="0" customWidth="1"/>
    <col min="3" max="3" width="5.875" style="0" customWidth="1"/>
    <col min="4" max="4" width="14.75390625" style="0" customWidth="1"/>
    <col min="5" max="5" width="10.375" style="0" customWidth="1"/>
    <col min="6" max="6" width="2.75390625" style="0" customWidth="1"/>
    <col min="7" max="8" width="2.25390625" style="0" customWidth="1"/>
    <col min="9" max="9" width="1.75390625" style="0" customWidth="1"/>
    <col min="10" max="11" width="2.25390625" style="0" customWidth="1"/>
    <col min="12" max="12" width="3.00390625" style="0" customWidth="1"/>
    <col min="13" max="13" width="2.25390625" style="0" customWidth="1"/>
    <col min="14" max="14" width="3.625" style="0" customWidth="1"/>
    <col min="15" max="16" width="2.25390625" style="0" customWidth="1"/>
    <col min="17" max="17" width="9.25390625" style="0" customWidth="1"/>
    <col min="18" max="18" width="8.00390625" style="0" customWidth="1"/>
    <col min="19" max="19" width="7.00390625" style="0" customWidth="1"/>
    <col min="20" max="20" width="6.25390625" style="0" customWidth="1"/>
    <col min="21" max="21" width="3.625" style="0" customWidth="1"/>
    <col min="22" max="22" width="2.25390625" style="0" customWidth="1"/>
    <col min="23" max="23" width="8.75390625" style="0" customWidth="1"/>
    <col min="24" max="24" width="9.75390625" style="0" customWidth="1"/>
    <col min="25" max="25" width="10.375" style="0" customWidth="1"/>
    <col min="26" max="26" width="2.75390625" style="0" customWidth="1"/>
    <col min="27" max="28" width="2.25390625" style="0" customWidth="1"/>
    <col min="29" max="96" width="12.25390625" style="0" customWidth="1"/>
  </cols>
  <sheetData>
    <row r="1" spans="38:43" ht="0.75" customHeight="1">
      <c r="AL1" s="51"/>
      <c r="AM1" s="51"/>
      <c r="AN1" s="51"/>
      <c r="AO1" s="51"/>
      <c r="AP1" s="51"/>
      <c r="AQ1" s="51"/>
    </row>
    <row r="2" spans="1:189" ht="12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 t="s">
        <v>275</v>
      </c>
      <c r="W2" s="52"/>
      <c r="X2" s="53"/>
      <c r="Y2" s="53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4"/>
      <c r="AK2" s="52"/>
      <c r="AL2" s="423"/>
      <c r="AM2" s="423"/>
      <c r="AN2" s="423"/>
      <c r="AO2" s="423"/>
      <c r="AP2" s="423"/>
      <c r="AQ2" s="423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5"/>
      <c r="FO2" s="56"/>
      <c r="FP2" s="57"/>
      <c r="FQ2" s="57"/>
      <c r="FR2" s="57"/>
      <c r="FS2" s="57"/>
      <c r="FT2" s="57"/>
      <c r="FU2" s="57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</row>
    <row r="3" spans="1:189" ht="2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9"/>
      <c r="AM3" s="59"/>
      <c r="AN3" s="59"/>
      <c r="AO3" s="59"/>
      <c r="AP3" s="59"/>
      <c r="AQ3" s="59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9"/>
      <c r="FO3" s="59"/>
      <c r="FP3" s="59"/>
      <c r="FQ3" s="59"/>
      <c r="FR3" s="59"/>
      <c r="FS3" s="59"/>
      <c r="FT3" s="59"/>
      <c r="FU3" s="59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</row>
    <row r="4" ht="12.75">
      <c r="E4" s="60" t="s">
        <v>276</v>
      </c>
    </row>
    <row r="5" spans="2:3" ht="12.75">
      <c r="B5" s="51"/>
      <c r="C5" s="60" t="s">
        <v>277</v>
      </c>
    </row>
    <row r="6" spans="2:3" ht="7.5" customHeight="1">
      <c r="B6" s="51"/>
      <c r="C6" s="60"/>
    </row>
    <row r="7" spans="2:29" ht="12.75">
      <c r="B7" s="51" t="s">
        <v>278</v>
      </c>
      <c r="C7" s="60"/>
      <c r="D7" s="61"/>
      <c r="E7" s="61"/>
      <c r="F7" s="61"/>
      <c r="G7" s="61"/>
      <c r="H7" s="61"/>
      <c r="I7" s="62"/>
      <c r="J7" s="62"/>
      <c r="K7" s="62"/>
      <c r="L7" s="62"/>
      <c r="M7" s="62"/>
      <c r="N7" s="62"/>
      <c r="O7" s="62"/>
      <c r="P7" s="63"/>
      <c r="Q7" s="64" t="s">
        <v>279</v>
      </c>
      <c r="R7" s="65"/>
      <c r="S7" s="65"/>
      <c r="T7" s="65"/>
      <c r="U7" s="65"/>
      <c r="V7" s="65"/>
      <c r="W7" s="65"/>
      <c r="X7" s="65"/>
      <c r="Y7" s="62"/>
      <c r="Z7" s="62"/>
      <c r="AA7" s="62"/>
      <c r="AB7" s="62"/>
      <c r="AC7" s="62"/>
    </row>
    <row r="8" spans="2:29" ht="4.5" customHeight="1">
      <c r="B8" s="66"/>
      <c r="C8" s="60"/>
      <c r="D8" s="61"/>
      <c r="E8" s="61"/>
      <c r="F8" s="61"/>
      <c r="G8" s="61"/>
      <c r="H8" s="61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</row>
    <row r="9" spans="2:29" ht="12.75">
      <c r="B9" s="66" t="s">
        <v>280</v>
      </c>
      <c r="C9" s="67" t="s">
        <v>281</v>
      </c>
      <c r="D9" s="64"/>
      <c r="E9" s="64"/>
      <c r="F9" s="64"/>
      <c r="G9" s="64"/>
      <c r="H9" s="64"/>
      <c r="I9" s="65"/>
      <c r="J9" s="65"/>
      <c r="K9" s="65"/>
      <c r="L9" s="68"/>
      <c r="M9" s="65"/>
      <c r="N9" s="65"/>
      <c r="O9" s="65"/>
      <c r="P9" s="65"/>
      <c r="Q9" s="65"/>
      <c r="R9" s="65"/>
      <c r="S9" s="65"/>
      <c r="T9" s="65"/>
      <c r="U9" s="62"/>
      <c r="V9" s="62"/>
      <c r="W9" s="62"/>
      <c r="X9" s="62"/>
      <c r="Y9" s="62"/>
      <c r="Z9" s="62"/>
      <c r="AA9" s="62"/>
      <c r="AB9" s="62"/>
      <c r="AC9" s="62"/>
    </row>
    <row r="10" spans="1:29" ht="8.25" customHeight="1">
      <c r="A10" s="51"/>
      <c r="B10" s="61"/>
      <c r="C10" s="61"/>
      <c r="D10" s="61"/>
      <c r="E10" s="61"/>
      <c r="F10" s="61"/>
      <c r="G10" s="61"/>
      <c r="H10" s="61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</row>
    <row r="11" spans="2:29" ht="12.75">
      <c r="B11" s="66" t="s">
        <v>282</v>
      </c>
      <c r="C11" s="67"/>
      <c r="D11" s="64"/>
      <c r="E11" s="64"/>
      <c r="F11" s="64"/>
      <c r="G11" s="64"/>
      <c r="H11" s="64"/>
      <c r="I11" s="65"/>
      <c r="J11" s="65"/>
      <c r="K11" s="65"/>
      <c r="L11" s="68"/>
      <c r="M11" s="65"/>
      <c r="N11" s="65"/>
      <c r="O11" s="65"/>
      <c r="P11" s="65"/>
      <c r="Q11" s="65"/>
      <c r="R11" s="65"/>
      <c r="S11" s="65"/>
      <c r="T11" s="65"/>
      <c r="U11" s="62"/>
      <c r="V11" s="62"/>
      <c r="W11" s="62"/>
      <c r="X11" s="62"/>
      <c r="Y11" s="62"/>
      <c r="Z11" s="62"/>
      <c r="AA11" s="62"/>
      <c r="AB11" s="62"/>
      <c r="AC11" s="62"/>
    </row>
    <row r="12" spans="2:29" ht="9" customHeight="1">
      <c r="B12" s="66"/>
      <c r="C12" s="61"/>
      <c r="D12" s="61"/>
      <c r="E12" s="61"/>
      <c r="F12" s="61"/>
      <c r="G12" s="61"/>
      <c r="H12" s="61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</row>
    <row r="13" spans="2:29" ht="12.75">
      <c r="B13" s="51" t="s">
        <v>283</v>
      </c>
      <c r="C13" s="61"/>
      <c r="D13" s="67" t="s">
        <v>284</v>
      </c>
      <c r="E13" s="64"/>
      <c r="F13" s="64"/>
      <c r="G13" s="64"/>
      <c r="H13" s="64"/>
      <c r="I13" s="65"/>
      <c r="J13" s="65"/>
      <c r="K13" s="65"/>
      <c r="L13" s="65"/>
      <c r="M13" s="68"/>
      <c r="N13" s="65"/>
      <c r="O13" s="65"/>
      <c r="P13" s="65"/>
      <c r="Q13" s="65"/>
      <c r="R13" s="65"/>
      <c r="S13" s="65"/>
      <c r="T13" s="65"/>
      <c r="U13" s="65"/>
      <c r="V13" s="62"/>
      <c r="W13" s="62"/>
      <c r="X13" s="62"/>
      <c r="Y13" s="62"/>
      <c r="Z13" s="62"/>
      <c r="AA13" s="62"/>
      <c r="AB13" s="62"/>
      <c r="AC13" s="62"/>
    </row>
    <row r="14" ht="8.25" customHeight="1"/>
    <row r="15" spans="2:29" ht="12.75">
      <c r="B15" s="424" t="s">
        <v>285</v>
      </c>
      <c r="C15" s="424"/>
      <c r="D15" s="424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AC15" s="70"/>
    </row>
    <row r="16" spans="2:29" ht="12.75">
      <c r="B16" s="69" t="s">
        <v>286</v>
      </c>
      <c r="C16" s="71"/>
      <c r="D16" s="71"/>
      <c r="E16" s="72"/>
      <c r="F16" t="s">
        <v>10</v>
      </c>
      <c r="G16" s="426"/>
      <c r="H16" s="426"/>
      <c r="I16" s="426"/>
      <c r="J16" s="426"/>
      <c r="K16" s="426"/>
      <c r="L16" s="426"/>
      <c r="M16" s="426"/>
      <c r="N16" s="426"/>
      <c r="O16" s="426"/>
      <c r="P16" s="426"/>
      <c r="Q16" s="426"/>
      <c r="S16" s="73" t="s">
        <v>287</v>
      </c>
      <c r="T16" s="67"/>
      <c r="U16" s="74"/>
      <c r="V16" s="74"/>
      <c r="W16" s="74"/>
      <c r="X16" s="74"/>
      <c r="Y16" s="74"/>
      <c r="Z16" s="74"/>
      <c r="AA16" s="74"/>
      <c r="AB16" s="74"/>
      <c r="AC16" s="70"/>
    </row>
    <row r="17" spans="2:8" ht="13.5" thickBot="1">
      <c r="B17" s="51"/>
      <c r="C17" s="51"/>
      <c r="D17" s="51"/>
      <c r="E17" s="51"/>
      <c r="F17" s="51"/>
      <c r="G17" s="51"/>
      <c r="H17" s="51"/>
    </row>
    <row r="18" spans="1:28" ht="39" customHeight="1">
      <c r="A18" s="427" t="s">
        <v>288</v>
      </c>
      <c r="B18" s="429" t="s">
        <v>289</v>
      </c>
      <c r="C18" s="411" t="s">
        <v>290</v>
      </c>
      <c r="D18" s="411"/>
      <c r="E18" s="411" t="s">
        <v>291</v>
      </c>
      <c r="F18" s="404" t="s">
        <v>292</v>
      </c>
      <c r="G18" s="432"/>
      <c r="H18" s="432"/>
      <c r="I18" s="432"/>
      <c r="J18" s="432"/>
      <c r="K18" s="432"/>
      <c r="L18" s="432"/>
      <c r="M18" s="432"/>
      <c r="N18" s="433"/>
      <c r="O18" s="433"/>
      <c r="P18" s="433"/>
      <c r="Q18" s="402" t="s">
        <v>293</v>
      </c>
      <c r="R18" s="404" t="s">
        <v>294</v>
      </c>
      <c r="S18" s="405"/>
      <c r="T18" s="406"/>
      <c r="U18" s="407" t="s">
        <v>295</v>
      </c>
      <c r="V18" s="408"/>
      <c r="W18" s="411" t="s">
        <v>296</v>
      </c>
      <c r="X18" s="411"/>
      <c r="Y18" s="411"/>
      <c r="Z18" s="412" t="s">
        <v>297</v>
      </c>
      <c r="AA18" s="413"/>
      <c r="AB18" s="414"/>
    </row>
    <row r="19" spans="1:28" ht="96.75" customHeight="1" thickBot="1">
      <c r="A19" s="428"/>
      <c r="B19" s="430"/>
      <c r="C19" s="75" t="s">
        <v>298</v>
      </c>
      <c r="D19" s="75" t="s">
        <v>299</v>
      </c>
      <c r="E19" s="431"/>
      <c r="F19" s="418" t="s">
        <v>298</v>
      </c>
      <c r="G19" s="419"/>
      <c r="H19" s="420"/>
      <c r="I19" s="418" t="s">
        <v>300</v>
      </c>
      <c r="J19" s="421"/>
      <c r="K19" s="421"/>
      <c r="L19" s="422"/>
      <c r="M19" s="418" t="s">
        <v>301</v>
      </c>
      <c r="N19" s="421"/>
      <c r="O19" s="421"/>
      <c r="P19" s="422"/>
      <c r="Q19" s="403"/>
      <c r="R19" s="75" t="s">
        <v>302</v>
      </c>
      <c r="S19" s="75" t="s">
        <v>303</v>
      </c>
      <c r="T19" s="75" t="s">
        <v>304</v>
      </c>
      <c r="U19" s="409"/>
      <c r="V19" s="410"/>
      <c r="W19" s="75" t="s">
        <v>298</v>
      </c>
      <c r="X19" s="75" t="s">
        <v>300</v>
      </c>
      <c r="Y19" s="75" t="s">
        <v>301</v>
      </c>
      <c r="Z19" s="415"/>
      <c r="AA19" s="416"/>
      <c r="AB19" s="417"/>
    </row>
    <row r="20" spans="1:28" ht="13.5" thickBot="1">
      <c r="A20" s="76">
        <v>1</v>
      </c>
      <c r="B20" s="77">
        <v>2</v>
      </c>
      <c r="C20" s="77">
        <v>3</v>
      </c>
      <c r="D20" s="77">
        <v>4</v>
      </c>
      <c r="E20" s="77">
        <v>5</v>
      </c>
      <c r="F20" s="392">
        <v>6</v>
      </c>
      <c r="G20" s="393"/>
      <c r="H20" s="394"/>
      <c r="I20" s="392">
        <v>7</v>
      </c>
      <c r="J20" s="395"/>
      <c r="K20" s="395"/>
      <c r="L20" s="396"/>
      <c r="M20" s="392">
        <v>8</v>
      </c>
      <c r="N20" s="395"/>
      <c r="O20" s="395"/>
      <c r="P20" s="395"/>
      <c r="Q20" s="77">
        <v>9</v>
      </c>
      <c r="R20" s="77">
        <v>10</v>
      </c>
      <c r="S20" s="77">
        <v>11</v>
      </c>
      <c r="T20" s="77">
        <v>12</v>
      </c>
      <c r="U20" s="392">
        <v>13</v>
      </c>
      <c r="V20" s="396"/>
      <c r="W20" s="77">
        <v>14</v>
      </c>
      <c r="X20" s="77">
        <v>15</v>
      </c>
      <c r="Y20" s="77">
        <v>16</v>
      </c>
      <c r="Z20" s="392">
        <v>17</v>
      </c>
      <c r="AA20" s="397"/>
      <c r="AB20" s="398"/>
    </row>
    <row r="21" spans="1:28" ht="12.75">
      <c r="A21" s="399" t="s">
        <v>305</v>
      </c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  <c r="V21" s="400"/>
      <c r="W21" s="400"/>
      <c r="X21" s="400"/>
      <c r="Y21" s="400"/>
      <c r="Z21" s="400"/>
      <c r="AA21" s="400"/>
      <c r="AB21" s="401"/>
    </row>
    <row r="22" spans="1:28" ht="12.75">
      <c r="A22" s="78">
        <v>1</v>
      </c>
      <c r="B22" s="79" t="s">
        <v>306</v>
      </c>
      <c r="C22" s="80">
        <v>0</v>
      </c>
      <c r="D22" s="80">
        <v>0</v>
      </c>
      <c r="E22" s="80">
        <v>23.2366</v>
      </c>
      <c r="F22" s="374">
        <v>0</v>
      </c>
      <c r="G22" s="388"/>
      <c r="H22" s="389"/>
      <c r="I22" s="374">
        <v>0</v>
      </c>
      <c r="J22" s="388"/>
      <c r="K22" s="388"/>
      <c r="L22" s="389"/>
      <c r="M22" s="374">
        <v>23.2366</v>
      </c>
      <c r="N22" s="388"/>
      <c r="O22" s="388"/>
      <c r="P22" s="389"/>
      <c r="Q22" s="80">
        <v>6.4</v>
      </c>
      <c r="R22" s="80">
        <v>1</v>
      </c>
      <c r="S22" s="80">
        <v>1</v>
      </c>
      <c r="T22" s="80">
        <v>25</v>
      </c>
      <c r="U22" s="377">
        <v>1</v>
      </c>
      <c r="V22" s="378"/>
      <c r="W22" s="81">
        <v>0</v>
      </c>
      <c r="X22" s="81">
        <v>0</v>
      </c>
      <c r="Y22" s="81">
        <v>3717.86</v>
      </c>
      <c r="Z22" s="390">
        <v>3717.86</v>
      </c>
      <c r="AA22" s="388"/>
      <c r="AB22" s="391"/>
    </row>
    <row r="23" spans="1:28" ht="12.75">
      <c r="A23" s="78">
        <v>2</v>
      </c>
      <c r="B23" s="79" t="s">
        <v>307</v>
      </c>
      <c r="C23" s="80">
        <v>0</v>
      </c>
      <c r="D23" s="80">
        <v>0</v>
      </c>
      <c r="E23" s="80">
        <v>0.9682</v>
      </c>
      <c r="F23" s="374">
        <v>0</v>
      </c>
      <c r="G23" s="375"/>
      <c r="H23" s="376"/>
      <c r="I23" s="374">
        <v>0</v>
      </c>
      <c r="J23" s="375"/>
      <c r="K23" s="375"/>
      <c r="L23" s="376"/>
      <c r="M23" s="374">
        <v>0.9682</v>
      </c>
      <c r="N23" s="375"/>
      <c r="O23" s="375"/>
      <c r="P23" s="376"/>
      <c r="Q23" s="80">
        <v>1748.5</v>
      </c>
      <c r="R23" s="80">
        <v>1</v>
      </c>
      <c r="S23" s="80">
        <v>1</v>
      </c>
      <c r="T23" s="80">
        <v>25</v>
      </c>
      <c r="U23" s="377">
        <v>1</v>
      </c>
      <c r="V23" s="378"/>
      <c r="W23" s="81">
        <v>0</v>
      </c>
      <c r="X23" s="81">
        <v>0</v>
      </c>
      <c r="Y23" s="81">
        <v>42322.44</v>
      </c>
      <c r="Z23" s="379">
        <v>42322.44</v>
      </c>
      <c r="AA23" s="380"/>
      <c r="AB23" s="381"/>
    </row>
    <row r="24" spans="1:28" ht="12.75">
      <c r="A24" s="78">
        <v>3</v>
      </c>
      <c r="B24" s="79" t="s">
        <v>308</v>
      </c>
      <c r="C24" s="80">
        <v>0</v>
      </c>
      <c r="D24" s="80">
        <v>0</v>
      </c>
      <c r="E24" s="80">
        <v>0.0001065</v>
      </c>
      <c r="F24" s="374">
        <v>0</v>
      </c>
      <c r="G24" s="375"/>
      <c r="H24" s="376"/>
      <c r="I24" s="374">
        <v>0</v>
      </c>
      <c r="J24" s="375"/>
      <c r="K24" s="375"/>
      <c r="L24" s="376"/>
      <c r="M24" s="374">
        <v>0.0001065</v>
      </c>
      <c r="N24" s="375"/>
      <c r="O24" s="375"/>
      <c r="P24" s="376"/>
      <c r="Q24" s="80">
        <v>5247490.6</v>
      </c>
      <c r="R24" s="80">
        <v>1</v>
      </c>
      <c r="S24" s="80">
        <v>1</v>
      </c>
      <c r="T24" s="80">
        <v>25</v>
      </c>
      <c r="U24" s="377">
        <v>1</v>
      </c>
      <c r="V24" s="378"/>
      <c r="W24" s="81">
        <v>0</v>
      </c>
      <c r="X24" s="81">
        <v>0</v>
      </c>
      <c r="Y24" s="81">
        <v>13971.44</v>
      </c>
      <c r="Z24" s="379">
        <v>13971.44</v>
      </c>
      <c r="AA24" s="380"/>
      <c r="AB24" s="381"/>
    </row>
    <row r="25" spans="1:28" ht="12.75">
      <c r="A25" s="78">
        <v>4</v>
      </c>
      <c r="B25" s="79" t="s">
        <v>309</v>
      </c>
      <c r="C25" s="80">
        <v>0</v>
      </c>
      <c r="D25" s="80">
        <v>0</v>
      </c>
      <c r="E25" s="80">
        <v>50.3459</v>
      </c>
      <c r="F25" s="374">
        <v>0</v>
      </c>
      <c r="G25" s="375"/>
      <c r="H25" s="376"/>
      <c r="I25" s="374">
        <v>0</v>
      </c>
      <c r="J25" s="375"/>
      <c r="K25" s="375"/>
      <c r="L25" s="376"/>
      <c r="M25" s="374">
        <v>50.3459</v>
      </c>
      <c r="N25" s="375"/>
      <c r="O25" s="375"/>
      <c r="P25" s="376"/>
      <c r="Q25" s="80">
        <v>1.5</v>
      </c>
      <c r="R25" s="80">
        <v>1</v>
      </c>
      <c r="S25" s="80">
        <v>1</v>
      </c>
      <c r="T25" s="80">
        <v>25</v>
      </c>
      <c r="U25" s="377">
        <v>1</v>
      </c>
      <c r="V25" s="378"/>
      <c r="W25" s="81">
        <v>0</v>
      </c>
      <c r="X25" s="81">
        <v>0</v>
      </c>
      <c r="Y25" s="81">
        <v>1887.97</v>
      </c>
      <c r="Z25" s="379">
        <v>1887.97</v>
      </c>
      <c r="AA25" s="380"/>
      <c r="AB25" s="381"/>
    </row>
    <row r="26" spans="1:28" ht="22.5">
      <c r="A26" s="78">
        <v>5</v>
      </c>
      <c r="B26" s="79" t="s">
        <v>310</v>
      </c>
      <c r="C26" s="80">
        <v>0</v>
      </c>
      <c r="D26" s="80">
        <v>0</v>
      </c>
      <c r="E26" s="80">
        <v>9.6819</v>
      </c>
      <c r="F26" s="374">
        <v>0</v>
      </c>
      <c r="G26" s="375"/>
      <c r="H26" s="376"/>
      <c r="I26" s="374">
        <v>0</v>
      </c>
      <c r="J26" s="375"/>
      <c r="K26" s="375"/>
      <c r="L26" s="376"/>
      <c r="M26" s="374">
        <v>9.6819</v>
      </c>
      <c r="N26" s="375"/>
      <c r="O26" s="375"/>
      <c r="P26" s="376"/>
      <c r="Q26" s="80">
        <v>43.5</v>
      </c>
      <c r="R26" s="80">
        <v>1</v>
      </c>
      <c r="S26" s="80">
        <v>1</v>
      </c>
      <c r="T26" s="80">
        <v>25</v>
      </c>
      <c r="U26" s="377">
        <v>1</v>
      </c>
      <c r="V26" s="378"/>
      <c r="W26" s="81">
        <v>0</v>
      </c>
      <c r="X26" s="81">
        <v>0</v>
      </c>
      <c r="Y26" s="81">
        <v>10529.07</v>
      </c>
      <c r="Z26" s="379">
        <v>10529.07</v>
      </c>
      <c r="AA26" s="380"/>
      <c r="AB26" s="381"/>
    </row>
    <row r="27" spans="1:28" ht="12.75">
      <c r="A27" s="78">
        <v>6</v>
      </c>
      <c r="B27" s="79" t="s">
        <v>311</v>
      </c>
      <c r="C27" s="80">
        <v>0</v>
      </c>
      <c r="D27" s="80">
        <v>0</v>
      </c>
      <c r="E27" s="80">
        <v>3.8728</v>
      </c>
      <c r="F27" s="374">
        <v>0</v>
      </c>
      <c r="G27" s="375"/>
      <c r="H27" s="376"/>
      <c r="I27" s="374">
        <v>0</v>
      </c>
      <c r="J27" s="375"/>
      <c r="K27" s="375"/>
      <c r="L27" s="376"/>
      <c r="M27" s="374">
        <v>3.8728</v>
      </c>
      <c r="N27" s="375"/>
      <c r="O27" s="375"/>
      <c r="P27" s="376"/>
      <c r="Q27" s="80">
        <v>35.1</v>
      </c>
      <c r="R27" s="80">
        <v>1</v>
      </c>
      <c r="S27" s="80">
        <v>1</v>
      </c>
      <c r="T27" s="80">
        <v>25</v>
      </c>
      <c r="U27" s="377">
        <v>1</v>
      </c>
      <c r="V27" s="378"/>
      <c r="W27" s="81">
        <v>0</v>
      </c>
      <c r="X27" s="81">
        <v>0</v>
      </c>
      <c r="Y27" s="81">
        <v>3398.38</v>
      </c>
      <c r="Z27" s="379">
        <v>3398.38</v>
      </c>
      <c r="AA27" s="380"/>
      <c r="AB27" s="381"/>
    </row>
    <row r="28" spans="1:28" ht="12.75">
      <c r="A28" s="78">
        <v>7</v>
      </c>
      <c r="B28" s="79" t="s">
        <v>312</v>
      </c>
      <c r="C28" s="80">
        <v>0</v>
      </c>
      <c r="D28" s="80">
        <v>0</v>
      </c>
      <c r="E28" s="80">
        <v>10.0692</v>
      </c>
      <c r="F28" s="374">
        <v>0</v>
      </c>
      <c r="G28" s="375"/>
      <c r="H28" s="376"/>
      <c r="I28" s="374">
        <v>0</v>
      </c>
      <c r="J28" s="375"/>
      <c r="K28" s="375"/>
      <c r="L28" s="376"/>
      <c r="M28" s="374">
        <v>10.0692</v>
      </c>
      <c r="N28" s="375"/>
      <c r="O28" s="375"/>
      <c r="P28" s="376"/>
      <c r="Q28" s="80">
        <v>89.6</v>
      </c>
      <c r="R28" s="80">
        <v>1</v>
      </c>
      <c r="S28" s="80">
        <v>1</v>
      </c>
      <c r="T28" s="80">
        <v>25</v>
      </c>
      <c r="U28" s="377">
        <v>1</v>
      </c>
      <c r="V28" s="378"/>
      <c r="W28" s="81">
        <v>0</v>
      </c>
      <c r="X28" s="81">
        <v>0</v>
      </c>
      <c r="Y28" s="81">
        <v>22555.01</v>
      </c>
      <c r="Z28" s="379">
        <v>22555.01</v>
      </c>
      <c r="AA28" s="380"/>
      <c r="AB28" s="381"/>
    </row>
    <row r="29" spans="1:28" ht="12.75">
      <c r="A29" s="78">
        <v>8</v>
      </c>
      <c r="B29" s="82" t="s">
        <v>313</v>
      </c>
      <c r="C29" s="83">
        <v>0</v>
      </c>
      <c r="D29" s="83">
        <v>0</v>
      </c>
      <c r="E29" s="83">
        <v>61.9642</v>
      </c>
      <c r="F29" s="382">
        <v>0</v>
      </c>
      <c r="G29" s="383"/>
      <c r="H29" s="384"/>
      <c r="I29" s="382">
        <v>0</v>
      </c>
      <c r="J29" s="383"/>
      <c r="K29" s="383"/>
      <c r="L29" s="384"/>
      <c r="M29" s="382">
        <v>61.9642</v>
      </c>
      <c r="N29" s="383"/>
      <c r="O29" s="383"/>
      <c r="P29" s="384"/>
      <c r="Q29" s="83">
        <v>133.1</v>
      </c>
      <c r="R29" s="83">
        <v>1</v>
      </c>
      <c r="S29" s="83">
        <v>1</v>
      </c>
      <c r="T29" s="83">
        <v>25</v>
      </c>
      <c r="U29" s="385">
        <v>1</v>
      </c>
      <c r="V29" s="386"/>
      <c r="W29" s="84">
        <v>0</v>
      </c>
      <c r="X29" s="84">
        <v>0</v>
      </c>
      <c r="Y29" s="84">
        <v>206185.88</v>
      </c>
      <c r="Z29" s="387">
        <v>206185.88</v>
      </c>
      <c r="AA29" s="380"/>
      <c r="AB29" s="381"/>
    </row>
    <row r="30" spans="1:28" ht="12.75">
      <c r="A30" s="368" t="s">
        <v>314</v>
      </c>
      <c r="B30" s="368"/>
      <c r="C30" s="85" t="s">
        <v>315</v>
      </c>
      <c r="D30" s="85" t="s">
        <v>315</v>
      </c>
      <c r="E30" s="85" t="s">
        <v>315</v>
      </c>
      <c r="F30" s="369" t="s">
        <v>315</v>
      </c>
      <c r="G30" s="370"/>
      <c r="H30" s="370"/>
      <c r="I30" s="369" t="s">
        <v>315</v>
      </c>
      <c r="J30" s="369"/>
      <c r="K30" s="369"/>
      <c r="L30" s="369"/>
      <c r="M30" s="369" t="s">
        <v>315</v>
      </c>
      <c r="N30" s="369"/>
      <c r="O30" s="369"/>
      <c r="P30" s="369"/>
      <c r="Q30" s="85" t="s">
        <v>315</v>
      </c>
      <c r="R30" s="85" t="s">
        <v>315</v>
      </c>
      <c r="S30" s="85" t="s">
        <v>315</v>
      </c>
      <c r="T30" s="85" t="s">
        <v>315</v>
      </c>
      <c r="U30" s="369" t="s">
        <v>315</v>
      </c>
      <c r="V30" s="369"/>
      <c r="W30" s="81">
        <f>SUM(W22:W29)</f>
        <v>0</v>
      </c>
      <c r="X30" s="81">
        <f>SUM(X22:X29)</f>
        <v>0</v>
      </c>
      <c r="Y30" s="81">
        <f>SUM(Y22:Y29)</f>
        <v>304568.05</v>
      </c>
      <c r="Z30" s="371">
        <f>SUM(Z22:Z29)</f>
        <v>304568.05</v>
      </c>
      <c r="AA30" s="372"/>
      <c r="AB30" s="373"/>
    </row>
    <row r="31" spans="1:28" ht="12.75">
      <c r="A31" s="86" t="s">
        <v>316</v>
      </c>
      <c r="B31" s="87"/>
      <c r="C31" s="88" t="s">
        <v>315</v>
      </c>
      <c r="D31" s="88" t="s">
        <v>315</v>
      </c>
      <c r="E31" s="88" t="s">
        <v>315</v>
      </c>
      <c r="F31" s="359" t="s">
        <v>315</v>
      </c>
      <c r="G31" s="360"/>
      <c r="H31" s="361"/>
      <c r="I31" s="359" t="s">
        <v>315</v>
      </c>
      <c r="J31" s="362"/>
      <c r="K31" s="362"/>
      <c r="L31" s="363"/>
      <c r="M31" s="359" t="s">
        <v>315</v>
      </c>
      <c r="N31" s="362"/>
      <c r="O31" s="362"/>
      <c r="P31" s="363"/>
      <c r="Q31" s="88" t="s">
        <v>315</v>
      </c>
      <c r="R31" s="88" t="s">
        <v>315</v>
      </c>
      <c r="S31" s="88" t="s">
        <v>315</v>
      </c>
      <c r="T31" s="88" t="s">
        <v>315</v>
      </c>
      <c r="U31" s="359" t="s">
        <v>315</v>
      </c>
      <c r="V31" s="363"/>
      <c r="W31" s="89">
        <f>SUM(W21:W30)/2</f>
        <v>0</v>
      </c>
      <c r="X31" s="89">
        <f>SUM(X21:X30)/2</f>
        <v>0</v>
      </c>
      <c r="Y31" s="89">
        <f>SUM(Y21:Y30)/2</f>
        <v>304568.05</v>
      </c>
      <c r="Z31" s="365">
        <f>SUM(Z21:Z30)/2</f>
        <v>304568.05</v>
      </c>
      <c r="AA31" s="366"/>
      <c r="AB31" s="367"/>
    </row>
    <row r="32" spans="1:28" ht="46.5" customHeight="1">
      <c r="A32" s="357" t="s">
        <v>317</v>
      </c>
      <c r="B32" s="358"/>
      <c r="C32" s="88" t="s">
        <v>315</v>
      </c>
      <c r="D32" s="88" t="s">
        <v>315</v>
      </c>
      <c r="E32" s="88" t="s">
        <v>315</v>
      </c>
      <c r="F32" s="359" t="s">
        <v>315</v>
      </c>
      <c r="G32" s="360"/>
      <c r="H32" s="361"/>
      <c r="I32" s="359" t="s">
        <v>315</v>
      </c>
      <c r="J32" s="362"/>
      <c r="K32" s="362"/>
      <c r="L32" s="363"/>
      <c r="M32" s="359" t="s">
        <v>315</v>
      </c>
      <c r="N32" s="362"/>
      <c r="O32" s="362"/>
      <c r="P32" s="363"/>
      <c r="Q32" s="88" t="s">
        <v>315</v>
      </c>
      <c r="R32" s="88" t="s">
        <v>315</v>
      </c>
      <c r="S32" s="88" t="s">
        <v>315</v>
      </c>
      <c r="T32" s="88" t="s">
        <v>315</v>
      </c>
      <c r="U32" s="359" t="s">
        <v>315</v>
      </c>
      <c r="V32" s="363"/>
      <c r="W32" s="90"/>
      <c r="X32" s="90"/>
      <c r="Y32" s="90"/>
      <c r="Z32" s="346"/>
      <c r="AA32" s="347"/>
      <c r="AB32" s="348"/>
    </row>
    <row r="33" spans="1:28" ht="13.5" customHeight="1">
      <c r="A33" s="357" t="s">
        <v>292</v>
      </c>
      <c r="B33" s="358"/>
      <c r="C33" s="88" t="s">
        <v>315</v>
      </c>
      <c r="D33" s="88" t="s">
        <v>315</v>
      </c>
      <c r="E33" s="88" t="s">
        <v>315</v>
      </c>
      <c r="F33" s="359" t="s">
        <v>315</v>
      </c>
      <c r="G33" s="360"/>
      <c r="H33" s="361"/>
      <c r="I33" s="359" t="s">
        <v>315</v>
      </c>
      <c r="J33" s="362"/>
      <c r="K33" s="362"/>
      <c r="L33" s="363"/>
      <c r="M33" s="359" t="s">
        <v>315</v>
      </c>
      <c r="N33" s="362"/>
      <c r="O33" s="362"/>
      <c r="P33" s="363"/>
      <c r="Q33" s="88" t="s">
        <v>315</v>
      </c>
      <c r="R33" s="88" t="s">
        <v>315</v>
      </c>
      <c r="S33" s="88" t="s">
        <v>315</v>
      </c>
      <c r="T33" s="88" t="s">
        <v>315</v>
      </c>
      <c r="U33" s="359" t="s">
        <v>315</v>
      </c>
      <c r="V33" s="363"/>
      <c r="W33" s="88" t="s">
        <v>315</v>
      </c>
      <c r="X33" s="88" t="s">
        <v>315</v>
      </c>
      <c r="Y33" s="88" t="s">
        <v>315</v>
      </c>
      <c r="Z33" s="359" t="s">
        <v>315</v>
      </c>
      <c r="AA33" s="362"/>
      <c r="AB33" s="364"/>
    </row>
    <row r="34" spans="1:28" ht="15" customHeight="1">
      <c r="A34" s="91"/>
      <c r="B34" s="92"/>
      <c r="C34" s="93"/>
      <c r="D34" s="93"/>
      <c r="E34" s="93"/>
      <c r="F34" s="343"/>
      <c r="G34" s="344"/>
      <c r="H34" s="345"/>
      <c r="I34" s="343"/>
      <c r="J34" s="344"/>
      <c r="K34" s="344"/>
      <c r="L34" s="345"/>
      <c r="M34" s="343"/>
      <c r="N34" s="344"/>
      <c r="O34" s="344"/>
      <c r="P34" s="345"/>
      <c r="Q34" s="93"/>
      <c r="R34" s="93"/>
      <c r="S34" s="93"/>
      <c r="T34" s="93"/>
      <c r="U34" s="343"/>
      <c r="V34" s="345"/>
      <c r="W34" s="90"/>
      <c r="X34" s="90"/>
      <c r="Y34" s="90"/>
      <c r="Z34" s="346"/>
      <c r="AA34" s="347"/>
      <c r="AB34" s="348"/>
    </row>
    <row r="35" spans="1:28" ht="13.5" thickBot="1">
      <c r="A35" s="94"/>
      <c r="B35" s="95"/>
      <c r="C35" s="96"/>
      <c r="D35" s="96"/>
      <c r="E35" s="96"/>
      <c r="F35" s="349"/>
      <c r="G35" s="350"/>
      <c r="H35" s="351"/>
      <c r="I35" s="349"/>
      <c r="J35" s="350"/>
      <c r="K35" s="350"/>
      <c r="L35" s="351"/>
      <c r="M35" s="349"/>
      <c r="N35" s="350"/>
      <c r="O35" s="350"/>
      <c r="P35" s="351"/>
      <c r="Q35" s="96"/>
      <c r="R35" s="96"/>
      <c r="S35" s="96"/>
      <c r="T35" s="96"/>
      <c r="U35" s="352"/>
      <c r="V35" s="353"/>
      <c r="W35" s="97"/>
      <c r="X35" s="97"/>
      <c r="Y35" s="97"/>
      <c r="Z35" s="354"/>
      <c r="AA35" s="355"/>
      <c r="AB35" s="356"/>
    </row>
    <row r="36" spans="2:8" ht="6.75" customHeight="1">
      <c r="B36" s="51"/>
      <c r="C36" s="51"/>
      <c r="D36" s="51"/>
      <c r="E36" s="51"/>
      <c r="F36" s="51"/>
      <c r="G36" s="51"/>
      <c r="H36" s="51"/>
    </row>
    <row r="37" spans="2:24" ht="12.75">
      <c r="B37" s="98" t="s">
        <v>318</v>
      </c>
      <c r="C37" s="51"/>
      <c r="D37" s="51"/>
      <c r="E37" s="51"/>
      <c r="F37" s="51"/>
      <c r="G37" s="51"/>
      <c r="H37" s="51"/>
      <c r="S37" s="51"/>
      <c r="T37" s="51"/>
      <c r="U37" s="51"/>
      <c r="V37" s="51"/>
      <c r="W37" s="51"/>
      <c r="X37" s="51"/>
    </row>
    <row r="38" spans="2:24" ht="12.75">
      <c r="B38" s="51"/>
      <c r="C38" s="51"/>
      <c r="D38" s="51"/>
      <c r="E38" s="51"/>
      <c r="F38" s="51"/>
      <c r="G38" s="51"/>
      <c r="H38" s="51"/>
      <c r="S38" s="51"/>
      <c r="T38" s="51"/>
      <c r="U38" s="51"/>
      <c r="V38" s="51"/>
      <c r="W38" s="51"/>
      <c r="X38" s="51"/>
    </row>
    <row r="39" spans="2:24" ht="12.75">
      <c r="B39" s="51" t="s">
        <v>319</v>
      </c>
      <c r="C39" s="74"/>
      <c r="D39" s="74"/>
      <c r="E39" s="51"/>
      <c r="F39" s="51"/>
      <c r="G39" s="21"/>
      <c r="H39" s="21"/>
      <c r="J39" s="21"/>
      <c r="K39" s="21"/>
      <c r="M39" s="21"/>
      <c r="N39" s="21"/>
      <c r="O39" s="21"/>
      <c r="P39" s="21"/>
      <c r="S39" s="51"/>
      <c r="T39" s="51"/>
      <c r="U39" s="51"/>
      <c r="V39" s="51"/>
      <c r="W39" s="51"/>
      <c r="X39" s="51"/>
    </row>
    <row r="40" spans="4:24" ht="12.75">
      <c r="D40" s="99" t="s">
        <v>320</v>
      </c>
      <c r="E40" s="51"/>
      <c r="F40" s="51"/>
      <c r="G40" s="51"/>
      <c r="H40" s="100" t="s">
        <v>321</v>
      </c>
      <c r="I40" s="101"/>
      <c r="J40" s="101"/>
      <c r="K40" s="101"/>
      <c r="S40" s="51"/>
      <c r="T40" s="51"/>
      <c r="U40" s="51"/>
      <c r="V40" s="51"/>
      <c r="W40" s="51"/>
      <c r="X40" s="51"/>
    </row>
    <row r="41" spans="3:24" ht="12.75">
      <c r="C41" s="51"/>
      <c r="D41" s="51"/>
      <c r="E41" s="51"/>
      <c r="F41" s="51"/>
      <c r="G41" s="51"/>
      <c r="H41" s="51"/>
      <c r="S41" s="51"/>
      <c r="T41" s="51"/>
      <c r="U41" s="51"/>
      <c r="V41" s="51"/>
      <c r="W41" s="51"/>
      <c r="X41" s="51"/>
    </row>
    <row r="42" spans="3:24" ht="12.75">
      <c r="C42" s="51"/>
      <c r="D42" s="51"/>
      <c r="E42" s="51"/>
      <c r="F42" s="51"/>
      <c r="G42" s="51"/>
      <c r="H42" s="51"/>
      <c r="S42" s="102"/>
      <c r="T42" s="102"/>
      <c r="U42" s="102"/>
      <c r="V42" s="102"/>
      <c r="W42" s="51"/>
      <c r="X42" s="51"/>
    </row>
    <row r="43" spans="3:8" ht="12.75">
      <c r="C43" s="103"/>
      <c r="D43" s="103"/>
      <c r="E43" s="51"/>
      <c r="F43" s="51"/>
      <c r="G43" s="51"/>
      <c r="H43" s="51"/>
    </row>
    <row r="44" spans="3:8" ht="12.75">
      <c r="C44" s="103"/>
      <c r="D44" s="103"/>
      <c r="E44" s="51"/>
      <c r="F44" s="51"/>
      <c r="G44" s="51"/>
      <c r="H44" s="51"/>
    </row>
    <row r="45" spans="3:8" ht="12.75">
      <c r="C45" s="103"/>
      <c r="D45" s="103"/>
      <c r="E45" s="51"/>
      <c r="F45" s="51"/>
      <c r="G45" s="51"/>
      <c r="H45" s="51"/>
    </row>
    <row r="46" spans="3:8" ht="12.75">
      <c r="C46" s="51"/>
      <c r="D46" s="51"/>
      <c r="E46" s="51"/>
      <c r="F46" s="51"/>
      <c r="G46" s="51"/>
      <c r="H46" s="51"/>
    </row>
  </sheetData>
  <sheetProtection/>
  <mergeCells count="97">
    <mergeCell ref="AL2:AN2"/>
    <mergeCell ref="AO2:AQ2"/>
    <mergeCell ref="B15:D15"/>
    <mergeCell ref="G15:Q15"/>
    <mergeCell ref="G16:Q16"/>
    <mergeCell ref="A18:A19"/>
    <mergeCell ref="B18:B19"/>
    <mergeCell ref="C18:D18"/>
    <mergeCell ref="E18:E19"/>
    <mergeCell ref="F18:P18"/>
    <mergeCell ref="Q18:Q19"/>
    <mergeCell ref="R18:T18"/>
    <mergeCell ref="U18:V19"/>
    <mergeCell ref="W18:Y18"/>
    <mergeCell ref="Z18:AB19"/>
    <mergeCell ref="F19:H19"/>
    <mergeCell ref="I19:L19"/>
    <mergeCell ref="M19:P19"/>
    <mergeCell ref="F20:H20"/>
    <mergeCell ref="I20:L20"/>
    <mergeCell ref="M20:P20"/>
    <mergeCell ref="U20:V20"/>
    <mergeCell ref="Z20:AB20"/>
    <mergeCell ref="A21:AB21"/>
    <mergeCell ref="F22:H22"/>
    <mergeCell ref="I22:L22"/>
    <mergeCell ref="M22:P22"/>
    <mergeCell ref="U22:V22"/>
    <mergeCell ref="Z22:AB22"/>
    <mergeCell ref="F23:H23"/>
    <mergeCell ref="I23:L23"/>
    <mergeCell ref="M23:P23"/>
    <mergeCell ref="U23:V23"/>
    <mergeCell ref="Z23:AB23"/>
    <mergeCell ref="F24:H24"/>
    <mergeCell ref="I24:L24"/>
    <mergeCell ref="M24:P24"/>
    <mergeCell ref="U24:V24"/>
    <mergeCell ref="Z24:AB24"/>
    <mergeCell ref="F25:H25"/>
    <mergeCell ref="I25:L25"/>
    <mergeCell ref="M25:P25"/>
    <mergeCell ref="U25:V25"/>
    <mergeCell ref="Z25:AB25"/>
    <mergeCell ref="F26:H26"/>
    <mergeCell ref="I26:L26"/>
    <mergeCell ref="M26:P26"/>
    <mergeCell ref="U26:V26"/>
    <mergeCell ref="Z26:AB26"/>
    <mergeCell ref="F27:H27"/>
    <mergeCell ref="I27:L27"/>
    <mergeCell ref="M27:P27"/>
    <mergeCell ref="U27:V27"/>
    <mergeCell ref="Z27:AB27"/>
    <mergeCell ref="F28:H28"/>
    <mergeCell ref="I28:L28"/>
    <mergeCell ref="M28:P28"/>
    <mergeCell ref="U28:V28"/>
    <mergeCell ref="Z28:AB28"/>
    <mergeCell ref="F29:H29"/>
    <mergeCell ref="I29:L29"/>
    <mergeCell ref="M29:P29"/>
    <mergeCell ref="U29:V29"/>
    <mergeCell ref="Z29:AB29"/>
    <mergeCell ref="A30:B30"/>
    <mergeCell ref="F30:H30"/>
    <mergeCell ref="I30:L30"/>
    <mergeCell ref="M30:P30"/>
    <mergeCell ref="U30:V30"/>
    <mergeCell ref="Z30:AB30"/>
    <mergeCell ref="F31:H31"/>
    <mergeCell ref="I31:L31"/>
    <mergeCell ref="M31:P31"/>
    <mergeCell ref="U31:V31"/>
    <mergeCell ref="Z31:AB31"/>
    <mergeCell ref="A32:B32"/>
    <mergeCell ref="F32:H32"/>
    <mergeCell ref="I32:L32"/>
    <mergeCell ref="M32:P32"/>
    <mergeCell ref="U32:V32"/>
    <mergeCell ref="Z32:AB32"/>
    <mergeCell ref="A33:B33"/>
    <mergeCell ref="F33:H33"/>
    <mergeCell ref="I33:L33"/>
    <mergeCell ref="M33:P33"/>
    <mergeCell ref="U33:V33"/>
    <mergeCell ref="Z33:AB33"/>
    <mergeCell ref="F34:H34"/>
    <mergeCell ref="I34:L34"/>
    <mergeCell ref="M34:P34"/>
    <mergeCell ref="U34:V34"/>
    <mergeCell ref="Z34:AB34"/>
    <mergeCell ref="F35:H35"/>
    <mergeCell ref="I35:L35"/>
    <mergeCell ref="M35:P35"/>
    <mergeCell ref="U35:V35"/>
    <mergeCell ref="Z35:AB35"/>
  </mergeCells>
  <printOptions/>
  <pageMargins left="0.1968503937007874" right="0.1968503937007874" top="0.3937007874015748" bottom="0.3937007874015748" header="0" footer="0"/>
  <pageSetup fitToHeight="0" fitToWidth="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G46"/>
  <sheetViews>
    <sheetView showGridLines="0" zoomScaleSheetLayoutView="100" zoomScalePageLayoutView="0" workbookViewId="0" topLeftCell="A1">
      <selection activeCell="AC38" sqref="AC38"/>
    </sheetView>
  </sheetViews>
  <sheetFormatPr defaultColWidth="13.25390625" defaultRowHeight="12.75"/>
  <cols>
    <col min="1" max="1" width="3.125" style="0" bestFit="1" customWidth="1"/>
    <col min="2" max="2" width="27.125" style="0" customWidth="1"/>
    <col min="3" max="3" width="5.875" style="0" customWidth="1"/>
    <col min="4" max="4" width="14.75390625" style="0" customWidth="1"/>
    <col min="5" max="5" width="10.375" style="0" customWidth="1"/>
    <col min="6" max="6" width="2.75390625" style="0" customWidth="1"/>
    <col min="7" max="8" width="2.25390625" style="0" customWidth="1"/>
    <col min="9" max="9" width="1.75390625" style="0" customWidth="1"/>
    <col min="10" max="11" width="2.25390625" style="0" customWidth="1"/>
    <col min="12" max="12" width="3.00390625" style="0" customWidth="1"/>
    <col min="13" max="13" width="2.25390625" style="0" customWidth="1"/>
    <col min="14" max="14" width="3.625" style="0" customWidth="1"/>
    <col min="15" max="16" width="2.25390625" style="0" customWidth="1"/>
    <col min="17" max="17" width="9.25390625" style="0" customWidth="1"/>
    <col min="18" max="18" width="8.00390625" style="0" customWidth="1"/>
    <col min="19" max="19" width="7.00390625" style="0" customWidth="1"/>
    <col min="20" max="20" width="6.25390625" style="0" customWidth="1"/>
    <col min="21" max="21" width="3.625" style="0" customWidth="1"/>
    <col min="22" max="22" width="2.25390625" style="0" customWidth="1"/>
    <col min="23" max="23" width="8.75390625" style="0" customWidth="1"/>
    <col min="24" max="24" width="9.75390625" style="0" customWidth="1"/>
    <col min="25" max="25" width="10.375" style="0" customWidth="1"/>
    <col min="26" max="26" width="2.75390625" style="0" customWidth="1"/>
    <col min="27" max="28" width="2.25390625" style="0" customWidth="1"/>
    <col min="29" max="96" width="12.25390625" style="0" customWidth="1"/>
  </cols>
  <sheetData>
    <row r="1" spans="38:43" ht="0.75" customHeight="1">
      <c r="AL1" s="51"/>
      <c r="AM1" s="51"/>
      <c r="AN1" s="51"/>
      <c r="AO1" s="51"/>
      <c r="AP1" s="51"/>
      <c r="AQ1" s="51"/>
    </row>
    <row r="2" spans="1:189" ht="12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 t="s">
        <v>275</v>
      </c>
      <c r="W2" s="52"/>
      <c r="X2" s="53"/>
      <c r="Y2" s="53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4"/>
      <c r="AK2" s="52"/>
      <c r="AL2" s="423"/>
      <c r="AM2" s="423"/>
      <c r="AN2" s="423"/>
      <c r="AO2" s="423"/>
      <c r="AP2" s="423"/>
      <c r="AQ2" s="423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5"/>
      <c r="FO2" s="56"/>
      <c r="FP2" s="57"/>
      <c r="FQ2" s="57"/>
      <c r="FR2" s="57"/>
      <c r="FS2" s="57"/>
      <c r="FT2" s="57"/>
      <c r="FU2" s="57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</row>
    <row r="3" spans="1:189" ht="2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9"/>
      <c r="AM3" s="59"/>
      <c r="AN3" s="59"/>
      <c r="AO3" s="59"/>
      <c r="AP3" s="59"/>
      <c r="AQ3" s="59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9"/>
      <c r="FO3" s="59"/>
      <c r="FP3" s="59"/>
      <c r="FQ3" s="59"/>
      <c r="FR3" s="59"/>
      <c r="FS3" s="59"/>
      <c r="FT3" s="59"/>
      <c r="FU3" s="59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</row>
    <row r="4" ht="12.75">
      <c r="E4" s="60" t="s">
        <v>276</v>
      </c>
    </row>
    <row r="5" spans="2:3" ht="12.75">
      <c r="B5" s="51"/>
      <c r="C5" s="60" t="s">
        <v>277</v>
      </c>
    </row>
    <row r="6" spans="2:3" ht="7.5" customHeight="1">
      <c r="B6" s="51"/>
      <c r="C6" s="60"/>
    </row>
    <row r="7" spans="2:29" ht="12.75">
      <c r="B7" s="51" t="s">
        <v>278</v>
      </c>
      <c r="C7" s="60"/>
      <c r="D7" s="61"/>
      <c r="E7" s="61"/>
      <c r="F7" s="61"/>
      <c r="G7" s="61"/>
      <c r="H7" s="61"/>
      <c r="I7" s="62"/>
      <c r="J7" s="62"/>
      <c r="K7" s="62"/>
      <c r="L7" s="62"/>
      <c r="M7" s="62"/>
      <c r="N7" s="62"/>
      <c r="O7" s="62"/>
      <c r="P7" s="63"/>
      <c r="Q7" s="64"/>
      <c r="R7" s="65"/>
      <c r="S7" s="65"/>
      <c r="T7" s="65"/>
      <c r="U7" s="65"/>
      <c r="V7" s="65"/>
      <c r="W7" s="65"/>
      <c r="X7" s="65"/>
      <c r="Y7" s="62"/>
      <c r="Z7" s="62"/>
      <c r="AA7" s="62"/>
      <c r="AB7" s="62"/>
      <c r="AC7" s="62"/>
    </row>
    <row r="8" spans="2:29" ht="4.5" customHeight="1">
      <c r="B8" s="66"/>
      <c r="C8" s="60"/>
      <c r="D8" s="61"/>
      <c r="E8" s="61"/>
      <c r="F8" s="61"/>
      <c r="G8" s="61"/>
      <c r="H8" s="61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</row>
    <row r="9" spans="2:29" ht="12.75">
      <c r="B9" s="66" t="s">
        <v>280</v>
      </c>
      <c r="C9" s="67" t="s">
        <v>322</v>
      </c>
      <c r="D9" s="64"/>
      <c r="E9" s="64"/>
      <c r="F9" s="64"/>
      <c r="G9" s="64"/>
      <c r="H9" s="64"/>
      <c r="I9" s="65"/>
      <c r="J9" s="65"/>
      <c r="K9" s="65"/>
      <c r="L9" s="68"/>
      <c r="M9" s="65"/>
      <c r="N9" s="65"/>
      <c r="O9" s="65"/>
      <c r="P9" s="65"/>
      <c r="Q9" s="65"/>
      <c r="R9" s="65"/>
      <c r="S9" s="65"/>
      <c r="T9" s="65"/>
      <c r="U9" s="62"/>
      <c r="V9" s="62"/>
      <c r="W9" s="62"/>
      <c r="X9" s="62"/>
      <c r="Y9" s="62"/>
      <c r="Z9" s="62"/>
      <c r="AA9" s="62"/>
      <c r="AB9" s="62"/>
      <c r="AC9" s="62"/>
    </row>
    <row r="10" spans="1:29" ht="8.25" customHeight="1">
      <c r="A10" s="51"/>
      <c r="B10" s="61"/>
      <c r="C10" s="61"/>
      <c r="D10" s="61"/>
      <c r="E10" s="61"/>
      <c r="F10" s="61"/>
      <c r="G10" s="61"/>
      <c r="H10" s="61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</row>
    <row r="11" spans="2:29" ht="12.75">
      <c r="B11" s="66" t="s">
        <v>282</v>
      </c>
      <c r="C11" s="67"/>
      <c r="D11" s="64"/>
      <c r="E11" s="64"/>
      <c r="F11" s="64"/>
      <c r="G11" s="64"/>
      <c r="H11" s="64"/>
      <c r="I11" s="65"/>
      <c r="J11" s="65"/>
      <c r="K11" s="65"/>
      <c r="L11" s="68"/>
      <c r="M11" s="65"/>
      <c r="N11" s="65"/>
      <c r="O11" s="65"/>
      <c r="P11" s="65"/>
      <c r="Q11" s="65"/>
      <c r="R11" s="65"/>
      <c r="S11" s="65"/>
      <c r="T11" s="65"/>
      <c r="U11" s="62"/>
      <c r="V11" s="62"/>
      <c r="W11" s="62"/>
      <c r="X11" s="62"/>
      <c r="Y11" s="62"/>
      <c r="Z11" s="62"/>
      <c r="AA11" s="62"/>
      <c r="AB11" s="62"/>
      <c r="AC11" s="62"/>
    </row>
    <row r="12" spans="2:29" ht="9" customHeight="1">
      <c r="B12" s="66"/>
      <c r="C12" s="61"/>
      <c r="D12" s="61"/>
      <c r="E12" s="61"/>
      <c r="F12" s="61"/>
      <c r="G12" s="61"/>
      <c r="H12" s="61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</row>
    <row r="13" spans="2:29" ht="12.75">
      <c r="B13" s="51" t="s">
        <v>283</v>
      </c>
      <c r="C13" s="61"/>
      <c r="D13" s="67" t="s">
        <v>323</v>
      </c>
      <c r="E13" s="64"/>
      <c r="F13" s="64"/>
      <c r="G13" s="64"/>
      <c r="H13" s="64"/>
      <c r="I13" s="65"/>
      <c r="J13" s="65"/>
      <c r="K13" s="65"/>
      <c r="L13" s="65"/>
      <c r="M13" s="68"/>
      <c r="N13" s="65"/>
      <c r="O13" s="65"/>
      <c r="P13" s="65"/>
      <c r="Q13" s="65"/>
      <c r="R13" s="65"/>
      <c r="S13" s="65"/>
      <c r="T13" s="65"/>
      <c r="U13" s="65"/>
      <c r="V13" s="62"/>
      <c r="W13" s="62"/>
      <c r="X13" s="62"/>
      <c r="Y13" s="62"/>
      <c r="Z13" s="62"/>
      <c r="AA13" s="62"/>
      <c r="AB13" s="62"/>
      <c r="AC13" s="62"/>
    </row>
    <row r="14" ht="8.25" customHeight="1"/>
    <row r="15" spans="2:29" ht="12.75">
      <c r="B15" s="424" t="s">
        <v>285</v>
      </c>
      <c r="C15" s="424"/>
      <c r="D15" s="424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AC15" s="70"/>
    </row>
    <row r="16" spans="2:29" ht="12.75">
      <c r="B16" s="69" t="s">
        <v>286</v>
      </c>
      <c r="C16" s="71"/>
      <c r="D16" s="71"/>
      <c r="E16" s="72"/>
      <c r="F16" t="s">
        <v>10</v>
      </c>
      <c r="G16" s="426"/>
      <c r="H16" s="426"/>
      <c r="I16" s="426"/>
      <c r="J16" s="426"/>
      <c r="K16" s="426"/>
      <c r="L16" s="426"/>
      <c r="M16" s="426"/>
      <c r="N16" s="426"/>
      <c r="O16" s="426"/>
      <c r="P16" s="426"/>
      <c r="Q16" s="426"/>
      <c r="S16" s="73" t="s">
        <v>287</v>
      </c>
      <c r="T16" s="67"/>
      <c r="U16" s="74"/>
      <c r="V16" s="74"/>
      <c r="W16" s="74"/>
      <c r="X16" s="74"/>
      <c r="Y16" s="74"/>
      <c r="Z16" s="74"/>
      <c r="AA16" s="74"/>
      <c r="AB16" s="74"/>
      <c r="AC16" s="70"/>
    </row>
    <row r="17" spans="2:8" ht="13.5" thickBot="1">
      <c r="B17" s="51"/>
      <c r="C17" s="51"/>
      <c r="D17" s="51"/>
      <c r="E17" s="51"/>
      <c r="F17" s="51"/>
      <c r="G17" s="51"/>
      <c r="H17" s="51"/>
    </row>
    <row r="18" spans="1:28" ht="39" customHeight="1">
      <c r="A18" s="427" t="s">
        <v>288</v>
      </c>
      <c r="B18" s="429" t="s">
        <v>289</v>
      </c>
      <c r="C18" s="411" t="s">
        <v>290</v>
      </c>
      <c r="D18" s="411"/>
      <c r="E18" s="411" t="s">
        <v>291</v>
      </c>
      <c r="F18" s="404" t="s">
        <v>292</v>
      </c>
      <c r="G18" s="432"/>
      <c r="H18" s="432"/>
      <c r="I18" s="432"/>
      <c r="J18" s="432"/>
      <c r="K18" s="432"/>
      <c r="L18" s="432"/>
      <c r="M18" s="432"/>
      <c r="N18" s="433"/>
      <c r="O18" s="433"/>
      <c r="P18" s="433"/>
      <c r="Q18" s="402" t="s">
        <v>293</v>
      </c>
      <c r="R18" s="404" t="s">
        <v>294</v>
      </c>
      <c r="S18" s="405"/>
      <c r="T18" s="406"/>
      <c r="U18" s="407" t="s">
        <v>295</v>
      </c>
      <c r="V18" s="408"/>
      <c r="W18" s="411" t="s">
        <v>296</v>
      </c>
      <c r="X18" s="411"/>
      <c r="Y18" s="411"/>
      <c r="Z18" s="412" t="s">
        <v>297</v>
      </c>
      <c r="AA18" s="413"/>
      <c r="AB18" s="414"/>
    </row>
    <row r="19" spans="1:28" ht="96.75" customHeight="1" thickBot="1">
      <c r="A19" s="428"/>
      <c r="B19" s="430"/>
      <c r="C19" s="75" t="s">
        <v>298</v>
      </c>
      <c r="D19" s="75" t="s">
        <v>299</v>
      </c>
      <c r="E19" s="431"/>
      <c r="F19" s="418" t="s">
        <v>298</v>
      </c>
      <c r="G19" s="419"/>
      <c r="H19" s="420"/>
      <c r="I19" s="418" t="s">
        <v>300</v>
      </c>
      <c r="J19" s="421"/>
      <c r="K19" s="421"/>
      <c r="L19" s="422"/>
      <c r="M19" s="418" t="s">
        <v>301</v>
      </c>
      <c r="N19" s="421"/>
      <c r="O19" s="421"/>
      <c r="P19" s="422"/>
      <c r="Q19" s="403"/>
      <c r="R19" s="75" t="s">
        <v>302</v>
      </c>
      <c r="S19" s="75" t="s">
        <v>303</v>
      </c>
      <c r="T19" s="75" t="s">
        <v>304</v>
      </c>
      <c r="U19" s="409"/>
      <c r="V19" s="410"/>
      <c r="W19" s="75" t="s">
        <v>298</v>
      </c>
      <c r="X19" s="75" t="s">
        <v>300</v>
      </c>
      <c r="Y19" s="75" t="s">
        <v>301</v>
      </c>
      <c r="Z19" s="415"/>
      <c r="AA19" s="416"/>
      <c r="AB19" s="417"/>
    </row>
    <row r="20" spans="1:28" ht="13.5" thickBot="1">
      <c r="A20" s="76">
        <v>1</v>
      </c>
      <c r="B20" s="77">
        <v>2</v>
      </c>
      <c r="C20" s="77">
        <v>3</v>
      </c>
      <c r="D20" s="77">
        <v>4</v>
      </c>
      <c r="E20" s="77">
        <v>5</v>
      </c>
      <c r="F20" s="392">
        <v>6</v>
      </c>
      <c r="G20" s="393"/>
      <c r="H20" s="394"/>
      <c r="I20" s="392">
        <v>7</v>
      </c>
      <c r="J20" s="395"/>
      <c r="K20" s="395"/>
      <c r="L20" s="396"/>
      <c r="M20" s="392">
        <v>8</v>
      </c>
      <c r="N20" s="395"/>
      <c r="O20" s="395"/>
      <c r="P20" s="395"/>
      <c r="Q20" s="77">
        <v>9</v>
      </c>
      <c r="R20" s="77">
        <v>10</v>
      </c>
      <c r="S20" s="77">
        <v>11</v>
      </c>
      <c r="T20" s="77">
        <v>12</v>
      </c>
      <c r="U20" s="392">
        <v>13</v>
      </c>
      <c r="V20" s="396"/>
      <c r="W20" s="77">
        <v>14</v>
      </c>
      <c r="X20" s="77">
        <v>15</v>
      </c>
      <c r="Y20" s="77">
        <v>16</v>
      </c>
      <c r="Z20" s="392">
        <v>17</v>
      </c>
      <c r="AA20" s="397"/>
      <c r="AB20" s="398"/>
    </row>
    <row r="21" spans="1:28" ht="12.75">
      <c r="A21" s="399" t="s">
        <v>324</v>
      </c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  <c r="V21" s="400"/>
      <c r="W21" s="400"/>
      <c r="X21" s="400"/>
      <c r="Y21" s="400"/>
      <c r="Z21" s="400"/>
      <c r="AA21" s="400"/>
      <c r="AB21" s="401"/>
    </row>
    <row r="22" spans="1:28" ht="12.75">
      <c r="A22" s="78">
        <v>1</v>
      </c>
      <c r="B22" s="79" t="s">
        <v>313</v>
      </c>
      <c r="C22" s="80">
        <v>0</v>
      </c>
      <c r="D22" s="80">
        <v>0</v>
      </c>
      <c r="E22" s="80">
        <v>22.8526</v>
      </c>
      <c r="F22" s="374">
        <v>0</v>
      </c>
      <c r="G22" s="388"/>
      <c r="H22" s="389"/>
      <c r="I22" s="374">
        <v>0</v>
      </c>
      <c r="J22" s="388"/>
      <c r="K22" s="388"/>
      <c r="L22" s="389"/>
      <c r="M22" s="374">
        <v>22.8526</v>
      </c>
      <c r="N22" s="388"/>
      <c r="O22" s="388"/>
      <c r="P22" s="389"/>
      <c r="Q22" s="80">
        <v>133.1</v>
      </c>
      <c r="R22" s="80">
        <v>1</v>
      </c>
      <c r="S22" s="80">
        <v>1</v>
      </c>
      <c r="T22" s="80">
        <v>25</v>
      </c>
      <c r="U22" s="377">
        <v>1</v>
      </c>
      <c r="V22" s="378"/>
      <c r="W22" s="81">
        <v>0</v>
      </c>
      <c r="X22" s="81">
        <v>0</v>
      </c>
      <c r="Y22" s="81">
        <v>76042.03</v>
      </c>
      <c r="Z22" s="390">
        <v>76042.03</v>
      </c>
      <c r="AA22" s="388"/>
      <c r="AB22" s="391"/>
    </row>
    <row r="23" spans="1:28" ht="12.75">
      <c r="A23" s="78">
        <v>2</v>
      </c>
      <c r="B23" s="79" t="s">
        <v>312</v>
      </c>
      <c r="C23" s="80">
        <v>0</v>
      </c>
      <c r="D23" s="80">
        <v>0</v>
      </c>
      <c r="E23" s="80">
        <v>3.7135</v>
      </c>
      <c r="F23" s="374">
        <v>0</v>
      </c>
      <c r="G23" s="375"/>
      <c r="H23" s="376"/>
      <c r="I23" s="374">
        <v>0</v>
      </c>
      <c r="J23" s="375"/>
      <c r="K23" s="375"/>
      <c r="L23" s="376"/>
      <c r="M23" s="374">
        <v>3.7135</v>
      </c>
      <c r="N23" s="375"/>
      <c r="O23" s="375"/>
      <c r="P23" s="376"/>
      <c r="Q23" s="80">
        <v>89.6</v>
      </c>
      <c r="R23" s="80">
        <v>1</v>
      </c>
      <c r="S23" s="80">
        <v>1</v>
      </c>
      <c r="T23" s="80">
        <v>25</v>
      </c>
      <c r="U23" s="377">
        <v>1</v>
      </c>
      <c r="V23" s="378"/>
      <c r="W23" s="81">
        <v>0</v>
      </c>
      <c r="X23" s="81">
        <v>0</v>
      </c>
      <c r="Y23" s="81">
        <v>8318.24</v>
      </c>
      <c r="Z23" s="379">
        <v>8318.24</v>
      </c>
      <c r="AA23" s="380"/>
      <c r="AB23" s="381"/>
    </row>
    <row r="24" spans="1:28" ht="12.75">
      <c r="A24" s="78">
        <v>3</v>
      </c>
      <c r="B24" s="79" t="s">
        <v>311</v>
      </c>
      <c r="C24" s="80">
        <v>0</v>
      </c>
      <c r="D24" s="80">
        <v>0</v>
      </c>
      <c r="E24" s="80">
        <v>1.4283</v>
      </c>
      <c r="F24" s="374">
        <v>0</v>
      </c>
      <c r="G24" s="375"/>
      <c r="H24" s="376"/>
      <c r="I24" s="374">
        <v>0</v>
      </c>
      <c r="J24" s="375"/>
      <c r="K24" s="375"/>
      <c r="L24" s="376"/>
      <c r="M24" s="374">
        <v>1.4283</v>
      </c>
      <c r="N24" s="375"/>
      <c r="O24" s="375"/>
      <c r="P24" s="376"/>
      <c r="Q24" s="80">
        <v>35.1</v>
      </c>
      <c r="R24" s="80">
        <v>1</v>
      </c>
      <c r="S24" s="80">
        <v>1</v>
      </c>
      <c r="T24" s="80">
        <v>25</v>
      </c>
      <c r="U24" s="377">
        <v>1</v>
      </c>
      <c r="V24" s="378"/>
      <c r="W24" s="81">
        <v>0</v>
      </c>
      <c r="X24" s="81">
        <v>0</v>
      </c>
      <c r="Y24" s="81">
        <v>1253.33</v>
      </c>
      <c r="Z24" s="379">
        <v>1253.33</v>
      </c>
      <c r="AA24" s="380"/>
      <c r="AB24" s="381"/>
    </row>
    <row r="25" spans="1:28" ht="22.5">
      <c r="A25" s="78">
        <v>4</v>
      </c>
      <c r="B25" s="79" t="s">
        <v>310</v>
      </c>
      <c r="C25" s="80">
        <v>0</v>
      </c>
      <c r="D25" s="80">
        <v>0</v>
      </c>
      <c r="E25" s="80">
        <v>3.5707</v>
      </c>
      <c r="F25" s="374">
        <v>0</v>
      </c>
      <c r="G25" s="375"/>
      <c r="H25" s="376"/>
      <c r="I25" s="374">
        <v>0</v>
      </c>
      <c r="J25" s="375"/>
      <c r="K25" s="375"/>
      <c r="L25" s="376"/>
      <c r="M25" s="374">
        <v>3.5707</v>
      </c>
      <c r="N25" s="375"/>
      <c r="O25" s="375"/>
      <c r="P25" s="376"/>
      <c r="Q25" s="80">
        <v>43.5</v>
      </c>
      <c r="R25" s="80">
        <v>1</v>
      </c>
      <c r="S25" s="80">
        <v>1</v>
      </c>
      <c r="T25" s="80">
        <v>25</v>
      </c>
      <c r="U25" s="377">
        <v>1</v>
      </c>
      <c r="V25" s="378"/>
      <c r="W25" s="81">
        <v>0</v>
      </c>
      <c r="X25" s="81">
        <v>0</v>
      </c>
      <c r="Y25" s="81">
        <v>3883.14</v>
      </c>
      <c r="Z25" s="379">
        <v>3883.14</v>
      </c>
      <c r="AA25" s="380"/>
      <c r="AB25" s="381"/>
    </row>
    <row r="26" spans="1:28" ht="12.75">
      <c r="A26" s="78">
        <v>5</v>
      </c>
      <c r="B26" s="79" t="s">
        <v>309</v>
      </c>
      <c r="C26" s="80">
        <v>0</v>
      </c>
      <c r="D26" s="80">
        <v>0</v>
      </c>
      <c r="E26" s="80">
        <v>18.5677</v>
      </c>
      <c r="F26" s="374">
        <v>0</v>
      </c>
      <c r="G26" s="375"/>
      <c r="H26" s="376"/>
      <c r="I26" s="374">
        <v>0</v>
      </c>
      <c r="J26" s="375"/>
      <c r="K26" s="375"/>
      <c r="L26" s="376"/>
      <c r="M26" s="374">
        <v>18.5677</v>
      </c>
      <c r="N26" s="375"/>
      <c r="O26" s="375"/>
      <c r="P26" s="376"/>
      <c r="Q26" s="80">
        <v>1.5</v>
      </c>
      <c r="R26" s="80">
        <v>1</v>
      </c>
      <c r="S26" s="80">
        <v>1</v>
      </c>
      <c r="T26" s="80">
        <v>25</v>
      </c>
      <c r="U26" s="377">
        <v>1</v>
      </c>
      <c r="V26" s="378"/>
      <c r="W26" s="81">
        <v>0</v>
      </c>
      <c r="X26" s="81">
        <v>0</v>
      </c>
      <c r="Y26" s="81">
        <v>696.29</v>
      </c>
      <c r="Z26" s="379">
        <v>696.29</v>
      </c>
      <c r="AA26" s="380"/>
      <c r="AB26" s="381"/>
    </row>
    <row r="27" spans="1:28" ht="12.75">
      <c r="A27" s="78">
        <v>6</v>
      </c>
      <c r="B27" s="79" t="s">
        <v>308</v>
      </c>
      <c r="C27" s="80">
        <v>0</v>
      </c>
      <c r="D27" s="80">
        <v>0</v>
      </c>
      <c r="E27" s="80">
        <v>3.93E-05</v>
      </c>
      <c r="F27" s="374">
        <v>0</v>
      </c>
      <c r="G27" s="375"/>
      <c r="H27" s="376"/>
      <c r="I27" s="374">
        <v>0</v>
      </c>
      <c r="J27" s="375"/>
      <c r="K27" s="375"/>
      <c r="L27" s="376"/>
      <c r="M27" s="374">
        <v>3.93E-05</v>
      </c>
      <c r="N27" s="375"/>
      <c r="O27" s="375"/>
      <c r="P27" s="376"/>
      <c r="Q27" s="80">
        <v>5247490.6</v>
      </c>
      <c r="R27" s="80">
        <v>1</v>
      </c>
      <c r="S27" s="80">
        <v>1</v>
      </c>
      <c r="T27" s="80">
        <v>25</v>
      </c>
      <c r="U27" s="377">
        <v>1</v>
      </c>
      <c r="V27" s="378"/>
      <c r="W27" s="81">
        <v>0</v>
      </c>
      <c r="X27" s="81">
        <v>0</v>
      </c>
      <c r="Y27" s="81">
        <v>5155.66</v>
      </c>
      <c r="Z27" s="379">
        <v>5155.66</v>
      </c>
      <c r="AA27" s="380"/>
      <c r="AB27" s="381"/>
    </row>
    <row r="28" spans="1:28" ht="12.75">
      <c r="A28" s="78">
        <v>7</v>
      </c>
      <c r="B28" s="79" t="s">
        <v>307</v>
      </c>
      <c r="C28" s="80">
        <v>0</v>
      </c>
      <c r="D28" s="80">
        <v>0</v>
      </c>
      <c r="E28" s="80">
        <v>0.3571</v>
      </c>
      <c r="F28" s="374">
        <v>0</v>
      </c>
      <c r="G28" s="375"/>
      <c r="H28" s="376"/>
      <c r="I28" s="374">
        <v>0</v>
      </c>
      <c r="J28" s="375"/>
      <c r="K28" s="375"/>
      <c r="L28" s="376"/>
      <c r="M28" s="374">
        <v>0.3571</v>
      </c>
      <c r="N28" s="375"/>
      <c r="O28" s="375"/>
      <c r="P28" s="376"/>
      <c r="Q28" s="80">
        <v>1748.5</v>
      </c>
      <c r="R28" s="80">
        <v>1</v>
      </c>
      <c r="S28" s="80">
        <v>1</v>
      </c>
      <c r="T28" s="80">
        <v>25</v>
      </c>
      <c r="U28" s="377">
        <v>1</v>
      </c>
      <c r="V28" s="378"/>
      <c r="W28" s="81">
        <v>0</v>
      </c>
      <c r="X28" s="81">
        <v>0</v>
      </c>
      <c r="Y28" s="81">
        <v>15609.73</v>
      </c>
      <c r="Z28" s="379">
        <v>15609.73</v>
      </c>
      <c r="AA28" s="380"/>
      <c r="AB28" s="381"/>
    </row>
    <row r="29" spans="1:28" ht="12.75">
      <c r="A29" s="78">
        <v>8</v>
      </c>
      <c r="B29" s="82" t="s">
        <v>306</v>
      </c>
      <c r="C29" s="83">
        <v>0</v>
      </c>
      <c r="D29" s="83">
        <v>0</v>
      </c>
      <c r="E29" s="83">
        <v>8.5697</v>
      </c>
      <c r="F29" s="382">
        <v>0</v>
      </c>
      <c r="G29" s="383"/>
      <c r="H29" s="384"/>
      <c r="I29" s="382">
        <v>0</v>
      </c>
      <c r="J29" s="383"/>
      <c r="K29" s="383"/>
      <c r="L29" s="384"/>
      <c r="M29" s="382">
        <v>8.5697</v>
      </c>
      <c r="N29" s="383"/>
      <c r="O29" s="383"/>
      <c r="P29" s="384"/>
      <c r="Q29" s="83">
        <v>6.4</v>
      </c>
      <c r="R29" s="83">
        <v>1</v>
      </c>
      <c r="S29" s="83">
        <v>1</v>
      </c>
      <c r="T29" s="83">
        <v>25</v>
      </c>
      <c r="U29" s="385">
        <v>1</v>
      </c>
      <c r="V29" s="386"/>
      <c r="W29" s="84">
        <v>0</v>
      </c>
      <c r="X29" s="84">
        <v>0</v>
      </c>
      <c r="Y29" s="84">
        <v>1371.15</v>
      </c>
      <c r="Z29" s="387">
        <v>1371.15</v>
      </c>
      <c r="AA29" s="380"/>
      <c r="AB29" s="381"/>
    </row>
    <row r="30" spans="1:28" ht="12.75">
      <c r="A30" s="368" t="s">
        <v>314</v>
      </c>
      <c r="B30" s="368"/>
      <c r="C30" s="85" t="s">
        <v>315</v>
      </c>
      <c r="D30" s="85" t="s">
        <v>315</v>
      </c>
      <c r="E30" s="85" t="s">
        <v>315</v>
      </c>
      <c r="F30" s="369" t="s">
        <v>315</v>
      </c>
      <c r="G30" s="370"/>
      <c r="H30" s="370"/>
      <c r="I30" s="369" t="s">
        <v>315</v>
      </c>
      <c r="J30" s="369"/>
      <c r="K30" s="369"/>
      <c r="L30" s="369"/>
      <c r="M30" s="369" t="s">
        <v>315</v>
      </c>
      <c r="N30" s="369"/>
      <c r="O30" s="369"/>
      <c r="P30" s="369"/>
      <c r="Q30" s="85" t="s">
        <v>315</v>
      </c>
      <c r="R30" s="85" t="s">
        <v>315</v>
      </c>
      <c r="S30" s="85" t="s">
        <v>315</v>
      </c>
      <c r="T30" s="85" t="s">
        <v>315</v>
      </c>
      <c r="U30" s="369" t="s">
        <v>315</v>
      </c>
      <c r="V30" s="369"/>
      <c r="W30" s="81">
        <f>SUM(W22:W29)</f>
        <v>0</v>
      </c>
      <c r="X30" s="81">
        <f>SUM(X22:X29)</f>
        <v>0</v>
      </c>
      <c r="Y30" s="81">
        <f>SUM(Y22:Y29)</f>
        <v>112329.56999999999</v>
      </c>
      <c r="Z30" s="371">
        <f>SUM(Z22:Z29)</f>
        <v>112329.56999999999</v>
      </c>
      <c r="AA30" s="372"/>
      <c r="AB30" s="373"/>
    </row>
    <row r="31" spans="1:28" ht="12.75">
      <c r="A31" s="86" t="s">
        <v>316</v>
      </c>
      <c r="B31" s="87"/>
      <c r="C31" s="88" t="s">
        <v>315</v>
      </c>
      <c r="D31" s="88" t="s">
        <v>315</v>
      </c>
      <c r="E31" s="88" t="s">
        <v>315</v>
      </c>
      <c r="F31" s="359" t="s">
        <v>315</v>
      </c>
      <c r="G31" s="360"/>
      <c r="H31" s="361"/>
      <c r="I31" s="359" t="s">
        <v>315</v>
      </c>
      <c r="J31" s="362"/>
      <c r="K31" s="362"/>
      <c r="L31" s="363"/>
      <c r="M31" s="359" t="s">
        <v>315</v>
      </c>
      <c r="N31" s="362"/>
      <c r="O31" s="362"/>
      <c r="P31" s="363"/>
      <c r="Q31" s="88" t="s">
        <v>315</v>
      </c>
      <c r="R31" s="88" t="s">
        <v>315</v>
      </c>
      <c r="S31" s="88" t="s">
        <v>315</v>
      </c>
      <c r="T31" s="88" t="s">
        <v>315</v>
      </c>
      <c r="U31" s="359" t="s">
        <v>315</v>
      </c>
      <c r="V31" s="363"/>
      <c r="W31" s="89">
        <f>SUM(W21:W30)/2</f>
        <v>0</v>
      </c>
      <c r="X31" s="89">
        <f>SUM(X21:X30)/2</f>
        <v>0</v>
      </c>
      <c r="Y31" s="89">
        <f>SUM(Y21:Y30)/2</f>
        <v>112329.56999999999</v>
      </c>
      <c r="Z31" s="365">
        <f>SUM(Z21:Z30)/2</f>
        <v>112329.56999999999</v>
      </c>
      <c r="AA31" s="366"/>
      <c r="AB31" s="367"/>
    </row>
    <row r="32" spans="1:28" ht="46.5" customHeight="1">
      <c r="A32" s="357" t="s">
        <v>317</v>
      </c>
      <c r="B32" s="358"/>
      <c r="C32" s="88" t="s">
        <v>315</v>
      </c>
      <c r="D32" s="88" t="s">
        <v>315</v>
      </c>
      <c r="E32" s="88" t="s">
        <v>315</v>
      </c>
      <c r="F32" s="359" t="s">
        <v>315</v>
      </c>
      <c r="G32" s="360"/>
      <c r="H32" s="361"/>
      <c r="I32" s="359" t="s">
        <v>315</v>
      </c>
      <c r="J32" s="362"/>
      <c r="K32" s="362"/>
      <c r="L32" s="363"/>
      <c r="M32" s="359" t="s">
        <v>315</v>
      </c>
      <c r="N32" s="362"/>
      <c r="O32" s="362"/>
      <c r="P32" s="363"/>
      <c r="Q32" s="88" t="s">
        <v>315</v>
      </c>
      <c r="R32" s="88" t="s">
        <v>315</v>
      </c>
      <c r="S32" s="88" t="s">
        <v>315</v>
      </c>
      <c r="T32" s="88" t="s">
        <v>315</v>
      </c>
      <c r="U32" s="359" t="s">
        <v>315</v>
      </c>
      <c r="V32" s="363"/>
      <c r="W32" s="90"/>
      <c r="X32" s="90"/>
      <c r="Y32" s="90"/>
      <c r="Z32" s="346"/>
      <c r="AA32" s="347"/>
      <c r="AB32" s="348"/>
    </row>
    <row r="33" spans="1:28" ht="13.5" customHeight="1">
      <c r="A33" s="357" t="s">
        <v>292</v>
      </c>
      <c r="B33" s="358"/>
      <c r="C33" s="88" t="s">
        <v>315</v>
      </c>
      <c r="D33" s="88" t="s">
        <v>315</v>
      </c>
      <c r="E33" s="88" t="s">
        <v>315</v>
      </c>
      <c r="F33" s="359" t="s">
        <v>315</v>
      </c>
      <c r="G33" s="360"/>
      <c r="H33" s="361"/>
      <c r="I33" s="359" t="s">
        <v>315</v>
      </c>
      <c r="J33" s="362"/>
      <c r="K33" s="362"/>
      <c r="L33" s="363"/>
      <c r="M33" s="359" t="s">
        <v>315</v>
      </c>
      <c r="N33" s="362"/>
      <c r="O33" s="362"/>
      <c r="P33" s="363"/>
      <c r="Q33" s="88" t="s">
        <v>315</v>
      </c>
      <c r="R33" s="88" t="s">
        <v>315</v>
      </c>
      <c r="S33" s="88" t="s">
        <v>315</v>
      </c>
      <c r="T33" s="88" t="s">
        <v>315</v>
      </c>
      <c r="U33" s="359" t="s">
        <v>315</v>
      </c>
      <c r="V33" s="363"/>
      <c r="W33" s="88" t="s">
        <v>315</v>
      </c>
      <c r="X33" s="88" t="s">
        <v>315</v>
      </c>
      <c r="Y33" s="88" t="s">
        <v>315</v>
      </c>
      <c r="Z33" s="359" t="s">
        <v>315</v>
      </c>
      <c r="AA33" s="362"/>
      <c r="AB33" s="364"/>
    </row>
    <row r="34" spans="1:28" ht="15" customHeight="1">
      <c r="A34" s="91"/>
      <c r="B34" s="92"/>
      <c r="C34" s="93"/>
      <c r="D34" s="93"/>
      <c r="E34" s="93"/>
      <c r="F34" s="343"/>
      <c r="G34" s="344"/>
      <c r="H34" s="345"/>
      <c r="I34" s="343"/>
      <c r="J34" s="344"/>
      <c r="K34" s="344"/>
      <c r="L34" s="345"/>
      <c r="M34" s="343"/>
      <c r="N34" s="344"/>
      <c r="O34" s="344"/>
      <c r="P34" s="345"/>
      <c r="Q34" s="93"/>
      <c r="R34" s="93"/>
      <c r="S34" s="93"/>
      <c r="T34" s="93"/>
      <c r="U34" s="343"/>
      <c r="V34" s="345"/>
      <c r="W34" s="90"/>
      <c r="X34" s="90"/>
      <c r="Y34" s="90"/>
      <c r="Z34" s="346"/>
      <c r="AA34" s="347"/>
      <c r="AB34" s="348"/>
    </row>
    <row r="35" spans="1:28" ht="13.5" thickBot="1">
      <c r="A35" s="94"/>
      <c r="B35" s="95"/>
      <c r="C35" s="96"/>
      <c r="D35" s="96"/>
      <c r="E35" s="96"/>
      <c r="F35" s="349"/>
      <c r="G35" s="350"/>
      <c r="H35" s="351"/>
      <c r="I35" s="349"/>
      <c r="J35" s="350"/>
      <c r="K35" s="350"/>
      <c r="L35" s="351"/>
      <c r="M35" s="349"/>
      <c r="N35" s="350"/>
      <c r="O35" s="350"/>
      <c r="P35" s="351"/>
      <c r="Q35" s="96"/>
      <c r="R35" s="96"/>
      <c r="S35" s="96"/>
      <c r="T35" s="96"/>
      <c r="U35" s="352"/>
      <c r="V35" s="353"/>
      <c r="W35" s="97"/>
      <c r="X35" s="97"/>
      <c r="Y35" s="97"/>
      <c r="Z35" s="354"/>
      <c r="AA35" s="355"/>
      <c r="AB35" s="356"/>
    </row>
    <row r="36" spans="2:8" ht="6.75" customHeight="1">
      <c r="B36" s="51"/>
      <c r="C36" s="51"/>
      <c r="D36" s="51"/>
      <c r="E36" s="51"/>
      <c r="F36" s="51"/>
      <c r="G36" s="51"/>
      <c r="H36" s="51"/>
    </row>
    <row r="37" spans="2:24" ht="12.75">
      <c r="B37" s="98" t="s">
        <v>318</v>
      </c>
      <c r="C37" s="51"/>
      <c r="D37" s="51"/>
      <c r="E37" s="51"/>
      <c r="F37" s="51"/>
      <c r="G37" s="51"/>
      <c r="H37" s="51"/>
      <c r="S37" s="51"/>
      <c r="T37" s="51"/>
      <c r="U37" s="51"/>
      <c r="V37" s="51"/>
      <c r="W37" s="51"/>
      <c r="X37" s="51"/>
    </row>
    <row r="38" spans="2:24" ht="12.75">
      <c r="B38" s="51"/>
      <c r="C38" s="51"/>
      <c r="D38" s="51"/>
      <c r="E38" s="51"/>
      <c r="F38" s="51"/>
      <c r="G38" s="51"/>
      <c r="H38" s="51"/>
      <c r="S38" s="51"/>
      <c r="T38" s="51"/>
      <c r="U38" s="51"/>
      <c r="V38" s="51"/>
      <c r="W38" s="51"/>
      <c r="X38" s="51"/>
    </row>
    <row r="39" spans="2:24" ht="12.75">
      <c r="B39" s="51" t="s">
        <v>319</v>
      </c>
      <c r="C39" s="74"/>
      <c r="D39" s="74"/>
      <c r="E39" s="51"/>
      <c r="F39" s="51"/>
      <c r="G39" s="21"/>
      <c r="H39" s="21"/>
      <c r="J39" s="21"/>
      <c r="K39" s="21"/>
      <c r="M39" s="21"/>
      <c r="N39" s="21"/>
      <c r="O39" s="21"/>
      <c r="P39" s="21"/>
      <c r="S39" s="51"/>
      <c r="T39" s="51"/>
      <c r="U39" s="51"/>
      <c r="V39" s="51"/>
      <c r="W39" s="51"/>
      <c r="X39" s="51"/>
    </row>
    <row r="40" spans="4:24" ht="12.75">
      <c r="D40" s="99" t="s">
        <v>320</v>
      </c>
      <c r="E40" s="51"/>
      <c r="F40" s="51"/>
      <c r="G40" s="51"/>
      <c r="H40" s="100" t="s">
        <v>321</v>
      </c>
      <c r="I40" s="101"/>
      <c r="J40" s="101"/>
      <c r="K40" s="101"/>
      <c r="S40" s="51"/>
      <c r="T40" s="51"/>
      <c r="U40" s="51"/>
      <c r="V40" s="51"/>
      <c r="W40" s="51"/>
      <c r="X40" s="51"/>
    </row>
    <row r="41" spans="3:24" ht="12.75">
      <c r="C41" s="51"/>
      <c r="D41" s="51"/>
      <c r="E41" s="51"/>
      <c r="F41" s="51"/>
      <c r="G41" s="51"/>
      <c r="H41" s="51"/>
      <c r="S41" s="51"/>
      <c r="T41" s="51"/>
      <c r="U41" s="51"/>
      <c r="V41" s="51"/>
      <c r="W41" s="51"/>
      <c r="X41" s="51"/>
    </row>
    <row r="42" spans="3:24" ht="12.75">
      <c r="C42" s="51"/>
      <c r="D42" s="51"/>
      <c r="E42" s="51"/>
      <c r="F42" s="51"/>
      <c r="G42" s="51"/>
      <c r="H42" s="51"/>
      <c r="S42" s="102"/>
      <c r="T42" s="102"/>
      <c r="U42" s="102"/>
      <c r="V42" s="102"/>
      <c r="W42" s="51"/>
      <c r="X42" s="51"/>
    </row>
    <row r="43" spans="3:8" ht="12.75">
      <c r="C43" s="103"/>
      <c r="D43" s="103"/>
      <c r="E43" s="51"/>
      <c r="F43" s="51"/>
      <c r="G43" s="51"/>
      <c r="H43" s="51"/>
    </row>
    <row r="44" spans="3:8" ht="12.75">
      <c r="C44" s="103"/>
      <c r="D44" s="103"/>
      <c r="E44" s="51"/>
      <c r="F44" s="51"/>
      <c r="G44" s="51"/>
      <c r="H44" s="51"/>
    </row>
    <row r="45" spans="3:8" ht="12.75">
      <c r="C45" s="103"/>
      <c r="D45" s="103"/>
      <c r="E45" s="51"/>
      <c r="F45" s="51"/>
      <c r="G45" s="51"/>
      <c r="H45" s="51"/>
    </row>
    <row r="46" spans="3:8" ht="12.75">
      <c r="C46" s="51"/>
      <c r="D46" s="51"/>
      <c r="E46" s="51"/>
      <c r="F46" s="51"/>
      <c r="G46" s="51"/>
      <c r="H46" s="51"/>
    </row>
  </sheetData>
  <sheetProtection/>
  <mergeCells count="97">
    <mergeCell ref="AL2:AN2"/>
    <mergeCell ref="AO2:AQ2"/>
    <mergeCell ref="B15:D15"/>
    <mergeCell ref="G15:Q15"/>
    <mergeCell ref="G16:Q16"/>
    <mergeCell ref="A18:A19"/>
    <mergeCell ref="B18:B19"/>
    <mergeCell ref="C18:D18"/>
    <mergeCell ref="E18:E19"/>
    <mergeCell ref="F18:P18"/>
    <mergeCell ref="Q18:Q19"/>
    <mergeCell ref="R18:T18"/>
    <mergeCell ref="U18:V19"/>
    <mergeCell ref="W18:Y18"/>
    <mergeCell ref="Z18:AB19"/>
    <mergeCell ref="F19:H19"/>
    <mergeCell ref="I19:L19"/>
    <mergeCell ref="M19:P19"/>
    <mergeCell ref="F20:H20"/>
    <mergeCell ref="I20:L20"/>
    <mergeCell ref="M20:P20"/>
    <mergeCell ref="U20:V20"/>
    <mergeCell ref="Z20:AB20"/>
    <mergeCell ref="A21:AB21"/>
    <mergeCell ref="F22:H22"/>
    <mergeCell ref="I22:L22"/>
    <mergeCell ref="M22:P22"/>
    <mergeCell ref="U22:V22"/>
    <mergeCell ref="Z22:AB22"/>
    <mergeCell ref="F23:H23"/>
    <mergeCell ref="I23:L23"/>
    <mergeCell ref="M23:P23"/>
    <mergeCell ref="U23:V23"/>
    <mergeCell ref="Z23:AB23"/>
    <mergeCell ref="F24:H24"/>
    <mergeCell ref="I24:L24"/>
    <mergeCell ref="M24:P24"/>
    <mergeCell ref="U24:V24"/>
    <mergeCell ref="Z24:AB24"/>
    <mergeCell ref="F25:H25"/>
    <mergeCell ref="I25:L25"/>
    <mergeCell ref="M25:P25"/>
    <mergeCell ref="U25:V25"/>
    <mergeCell ref="Z25:AB25"/>
    <mergeCell ref="F26:H26"/>
    <mergeCell ref="I26:L26"/>
    <mergeCell ref="M26:P26"/>
    <mergeCell ref="U26:V26"/>
    <mergeCell ref="Z26:AB26"/>
    <mergeCell ref="F27:H27"/>
    <mergeCell ref="I27:L27"/>
    <mergeCell ref="M27:P27"/>
    <mergeCell ref="U27:V27"/>
    <mergeCell ref="Z27:AB27"/>
    <mergeCell ref="F28:H28"/>
    <mergeCell ref="I28:L28"/>
    <mergeCell ref="M28:P28"/>
    <mergeCell ref="U28:V28"/>
    <mergeCell ref="Z28:AB28"/>
    <mergeCell ref="F29:H29"/>
    <mergeCell ref="I29:L29"/>
    <mergeCell ref="M29:P29"/>
    <mergeCell ref="U29:V29"/>
    <mergeCell ref="Z29:AB29"/>
    <mergeCell ref="A30:B30"/>
    <mergeCell ref="F30:H30"/>
    <mergeCell ref="I30:L30"/>
    <mergeCell ref="M30:P30"/>
    <mergeCell ref="U30:V30"/>
    <mergeCell ref="Z30:AB30"/>
    <mergeCell ref="F31:H31"/>
    <mergeCell ref="I31:L31"/>
    <mergeCell ref="M31:P31"/>
    <mergeCell ref="U31:V31"/>
    <mergeCell ref="Z31:AB31"/>
    <mergeCell ref="A32:B32"/>
    <mergeCell ref="F32:H32"/>
    <mergeCell ref="I32:L32"/>
    <mergeCell ref="M32:P32"/>
    <mergeCell ref="U32:V32"/>
    <mergeCell ref="Z32:AB32"/>
    <mergeCell ref="A33:B33"/>
    <mergeCell ref="F33:H33"/>
    <mergeCell ref="I33:L33"/>
    <mergeCell ref="M33:P33"/>
    <mergeCell ref="U33:V33"/>
    <mergeCell ref="Z33:AB33"/>
    <mergeCell ref="F34:H34"/>
    <mergeCell ref="I34:L34"/>
    <mergeCell ref="M34:P34"/>
    <mergeCell ref="U34:V34"/>
    <mergeCell ref="Z34:AB34"/>
    <mergeCell ref="F35:H35"/>
    <mergeCell ref="I35:L35"/>
    <mergeCell ref="M35:P35"/>
    <mergeCell ref="U35:V35"/>
    <mergeCell ref="Z35:AB35"/>
  </mergeCells>
  <printOptions/>
  <pageMargins left="0.1968503937007874" right="0.1968503937007874" top="0.3937007874015748" bottom="0.3937007874015748" header="0" footer="0"/>
  <pageSetup fitToHeight="0" fitToWidth="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G46"/>
  <sheetViews>
    <sheetView showGridLines="0" zoomScaleSheetLayoutView="100" zoomScalePageLayoutView="0" workbookViewId="0" topLeftCell="A1">
      <selection activeCell="C9" sqref="C9"/>
    </sheetView>
  </sheetViews>
  <sheetFormatPr defaultColWidth="13.25390625" defaultRowHeight="12.75"/>
  <cols>
    <col min="1" max="1" width="3.125" style="0" bestFit="1" customWidth="1"/>
    <col min="2" max="2" width="27.125" style="0" customWidth="1"/>
    <col min="3" max="3" width="5.875" style="0" customWidth="1"/>
    <col min="4" max="4" width="14.75390625" style="0" customWidth="1"/>
    <col min="5" max="5" width="10.375" style="0" customWidth="1"/>
    <col min="6" max="6" width="2.75390625" style="0" customWidth="1"/>
    <col min="7" max="8" width="2.25390625" style="0" customWidth="1"/>
    <col min="9" max="9" width="1.75390625" style="0" customWidth="1"/>
    <col min="10" max="11" width="2.25390625" style="0" customWidth="1"/>
    <col min="12" max="12" width="3.00390625" style="0" customWidth="1"/>
    <col min="13" max="13" width="2.25390625" style="0" customWidth="1"/>
    <col min="14" max="14" width="3.625" style="0" customWidth="1"/>
    <col min="15" max="16" width="2.25390625" style="0" customWidth="1"/>
    <col min="17" max="17" width="9.25390625" style="0" customWidth="1"/>
    <col min="18" max="18" width="8.00390625" style="0" customWidth="1"/>
    <col min="19" max="19" width="7.00390625" style="0" customWidth="1"/>
    <col min="20" max="20" width="6.25390625" style="0" customWidth="1"/>
    <col min="21" max="21" width="3.625" style="0" customWidth="1"/>
    <col min="22" max="22" width="2.25390625" style="0" customWidth="1"/>
    <col min="23" max="23" width="8.75390625" style="0" customWidth="1"/>
    <col min="24" max="24" width="9.75390625" style="0" customWidth="1"/>
    <col min="25" max="25" width="10.375" style="0" customWidth="1"/>
    <col min="26" max="26" width="2.75390625" style="0" customWidth="1"/>
    <col min="27" max="28" width="2.25390625" style="0" customWidth="1"/>
    <col min="29" max="96" width="12.25390625" style="0" customWidth="1"/>
  </cols>
  <sheetData>
    <row r="1" spans="38:43" ht="0.75" customHeight="1">
      <c r="AL1" s="51"/>
      <c r="AM1" s="51"/>
      <c r="AN1" s="51"/>
      <c r="AO1" s="51"/>
      <c r="AP1" s="51"/>
      <c r="AQ1" s="51"/>
    </row>
    <row r="2" spans="1:189" ht="12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 t="s">
        <v>275</v>
      </c>
      <c r="W2" s="52"/>
      <c r="X2" s="53"/>
      <c r="Y2" s="53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4"/>
      <c r="AK2" s="52"/>
      <c r="AL2" s="423"/>
      <c r="AM2" s="423"/>
      <c r="AN2" s="423"/>
      <c r="AO2" s="423"/>
      <c r="AP2" s="423"/>
      <c r="AQ2" s="423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5"/>
      <c r="FO2" s="56"/>
      <c r="FP2" s="57"/>
      <c r="FQ2" s="57"/>
      <c r="FR2" s="57"/>
      <c r="FS2" s="57"/>
      <c r="FT2" s="57"/>
      <c r="FU2" s="57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</row>
    <row r="3" spans="1:189" ht="2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9"/>
      <c r="AM3" s="59"/>
      <c r="AN3" s="59"/>
      <c r="AO3" s="59"/>
      <c r="AP3" s="59"/>
      <c r="AQ3" s="59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9"/>
      <c r="FO3" s="59"/>
      <c r="FP3" s="59"/>
      <c r="FQ3" s="59"/>
      <c r="FR3" s="59"/>
      <c r="FS3" s="59"/>
      <c r="FT3" s="59"/>
      <c r="FU3" s="59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</row>
    <row r="4" ht="12.75">
      <c r="E4" s="60" t="s">
        <v>276</v>
      </c>
    </row>
    <row r="5" spans="2:3" ht="12.75">
      <c r="B5" s="51"/>
      <c r="C5" s="60" t="s">
        <v>277</v>
      </c>
    </row>
    <row r="6" spans="2:3" ht="7.5" customHeight="1">
      <c r="B6" s="51"/>
      <c r="C6" s="60"/>
    </row>
    <row r="7" spans="2:29" ht="12.75">
      <c r="B7" s="51" t="s">
        <v>278</v>
      </c>
      <c r="C7" s="60"/>
      <c r="D7" s="61"/>
      <c r="E7" s="61"/>
      <c r="F7" s="61"/>
      <c r="G7" s="61"/>
      <c r="H7" s="61"/>
      <c r="I7" s="62"/>
      <c r="J7" s="62"/>
      <c r="K7" s="62"/>
      <c r="L7" s="62"/>
      <c r="M7" s="62"/>
      <c r="N7" s="62"/>
      <c r="O7" s="62"/>
      <c r="P7" s="63"/>
      <c r="Q7" s="64"/>
      <c r="R7" s="65"/>
      <c r="S7" s="65"/>
      <c r="T7" s="65"/>
      <c r="U7" s="65"/>
      <c r="V7" s="65"/>
      <c r="W7" s="65"/>
      <c r="X7" s="65"/>
      <c r="Y7" s="62"/>
      <c r="Z7" s="62"/>
      <c r="AA7" s="62"/>
      <c r="AB7" s="62"/>
      <c r="AC7" s="62"/>
    </row>
    <row r="8" spans="2:29" ht="4.5" customHeight="1">
      <c r="B8" s="66"/>
      <c r="C8" s="60"/>
      <c r="D8" s="61"/>
      <c r="E8" s="61"/>
      <c r="F8" s="61"/>
      <c r="G8" s="61"/>
      <c r="H8" s="61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</row>
    <row r="9" spans="2:29" ht="12.75">
      <c r="B9" s="66" t="s">
        <v>280</v>
      </c>
      <c r="C9" s="67" t="s">
        <v>325</v>
      </c>
      <c r="D9" s="64"/>
      <c r="E9" s="64"/>
      <c r="F9" s="64"/>
      <c r="G9" s="64"/>
      <c r="H9" s="64"/>
      <c r="I9" s="65"/>
      <c r="J9" s="65"/>
      <c r="K9" s="65"/>
      <c r="L9" s="68"/>
      <c r="M9" s="65"/>
      <c r="N9" s="65"/>
      <c r="O9" s="65"/>
      <c r="P9" s="65"/>
      <c r="Q9" s="65"/>
      <c r="R9" s="65"/>
      <c r="S9" s="65"/>
      <c r="T9" s="65"/>
      <c r="U9" s="62"/>
      <c r="V9" s="62"/>
      <c r="W9" s="62"/>
      <c r="X9" s="62"/>
      <c r="Y9" s="62"/>
      <c r="Z9" s="62"/>
      <c r="AA9" s="62"/>
      <c r="AB9" s="62"/>
      <c r="AC9" s="62"/>
    </row>
    <row r="10" spans="1:29" ht="8.25" customHeight="1">
      <c r="A10" s="51"/>
      <c r="B10" s="61"/>
      <c r="C10" s="61"/>
      <c r="D10" s="61"/>
      <c r="E10" s="61"/>
      <c r="F10" s="61"/>
      <c r="G10" s="61"/>
      <c r="H10" s="61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</row>
    <row r="11" spans="2:29" ht="12.75">
      <c r="B11" s="66" t="s">
        <v>282</v>
      </c>
      <c r="C11" s="67"/>
      <c r="D11" s="64"/>
      <c r="E11" s="64"/>
      <c r="F11" s="64"/>
      <c r="G11" s="64"/>
      <c r="H11" s="64"/>
      <c r="I11" s="65"/>
      <c r="J11" s="65"/>
      <c r="K11" s="65"/>
      <c r="L11" s="68"/>
      <c r="M11" s="65"/>
      <c r="N11" s="65"/>
      <c r="O11" s="65"/>
      <c r="P11" s="65"/>
      <c r="Q11" s="65"/>
      <c r="R11" s="65"/>
      <c r="S11" s="65"/>
      <c r="T11" s="65"/>
      <c r="U11" s="62"/>
      <c r="V11" s="62"/>
      <c r="W11" s="62"/>
      <c r="X11" s="62"/>
      <c r="Y11" s="62"/>
      <c r="Z11" s="62"/>
      <c r="AA11" s="62"/>
      <c r="AB11" s="62"/>
      <c r="AC11" s="62"/>
    </row>
    <row r="12" spans="2:29" ht="9" customHeight="1">
      <c r="B12" s="66"/>
      <c r="C12" s="61"/>
      <c r="D12" s="61"/>
      <c r="E12" s="61"/>
      <c r="F12" s="61"/>
      <c r="G12" s="61"/>
      <c r="H12" s="61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</row>
    <row r="13" spans="2:29" ht="12.75">
      <c r="B13" s="51" t="s">
        <v>283</v>
      </c>
      <c r="C13" s="61"/>
      <c r="D13" s="67" t="s">
        <v>325</v>
      </c>
      <c r="E13" s="64"/>
      <c r="F13" s="64"/>
      <c r="G13" s="64"/>
      <c r="H13" s="64"/>
      <c r="I13" s="65"/>
      <c r="J13" s="65"/>
      <c r="K13" s="65"/>
      <c r="L13" s="65"/>
      <c r="M13" s="68"/>
      <c r="N13" s="65"/>
      <c r="O13" s="65"/>
      <c r="P13" s="65"/>
      <c r="Q13" s="65"/>
      <c r="R13" s="65"/>
      <c r="S13" s="65"/>
      <c r="T13" s="65"/>
      <c r="U13" s="65"/>
      <c r="V13" s="62"/>
      <c r="W13" s="62"/>
      <c r="X13" s="62"/>
      <c r="Y13" s="62"/>
      <c r="Z13" s="62"/>
      <c r="AA13" s="62"/>
      <c r="AB13" s="62"/>
      <c r="AC13" s="62"/>
    </row>
    <row r="14" ht="8.25" customHeight="1"/>
    <row r="15" spans="2:29" ht="12.75">
      <c r="B15" s="424" t="s">
        <v>285</v>
      </c>
      <c r="C15" s="424"/>
      <c r="D15" s="424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AC15" s="70"/>
    </row>
    <row r="16" spans="2:29" ht="12.75">
      <c r="B16" s="69" t="s">
        <v>286</v>
      </c>
      <c r="C16" s="71"/>
      <c r="D16" s="71"/>
      <c r="E16" s="72"/>
      <c r="F16" t="s">
        <v>10</v>
      </c>
      <c r="G16" s="426"/>
      <c r="H16" s="426"/>
      <c r="I16" s="426"/>
      <c r="J16" s="426"/>
      <c r="K16" s="426"/>
      <c r="L16" s="426"/>
      <c r="M16" s="426"/>
      <c r="N16" s="426"/>
      <c r="O16" s="426"/>
      <c r="P16" s="426"/>
      <c r="Q16" s="426"/>
      <c r="S16" s="73" t="s">
        <v>287</v>
      </c>
      <c r="T16" s="67"/>
      <c r="U16" s="74"/>
      <c r="V16" s="74"/>
      <c r="W16" s="74"/>
      <c r="X16" s="74"/>
      <c r="Y16" s="74"/>
      <c r="Z16" s="74"/>
      <c r="AA16" s="74"/>
      <c r="AB16" s="74"/>
      <c r="AC16" s="70"/>
    </row>
    <row r="17" spans="2:8" ht="13.5" thickBot="1">
      <c r="B17" s="51"/>
      <c r="C17" s="51"/>
      <c r="D17" s="51"/>
      <c r="E17" s="51"/>
      <c r="F17" s="51"/>
      <c r="G17" s="51"/>
      <c r="H17" s="51"/>
    </row>
    <row r="18" spans="1:28" ht="39" customHeight="1">
      <c r="A18" s="427" t="s">
        <v>288</v>
      </c>
      <c r="B18" s="429" t="s">
        <v>289</v>
      </c>
      <c r="C18" s="411" t="s">
        <v>290</v>
      </c>
      <c r="D18" s="411"/>
      <c r="E18" s="411" t="s">
        <v>291</v>
      </c>
      <c r="F18" s="404" t="s">
        <v>292</v>
      </c>
      <c r="G18" s="432"/>
      <c r="H18" s="432"/>
      <c r="I18" s="432"/>
      <c r="J18" s="432"/>
      <c r="K18" s="432"/>
      <c r="L18" s="432"/>
      <c r="M18" s="432"/>
      <c r="N18" s="433"/>
      <c r="O18" s="433"/>
      <c r="P18" s="433"/>
      <c r="Q18" s="402" t="s">
        <v>293</v>
      </c>
      <c r="R18" s="404" t="s">
        <v>294</v>
      </c>
      <c r="S18" s="405"/>
      <c r="T18" s="406"/>
      <c r="U18" s="407" t="s">
        <v>295</v>
      </c>
      <c r="V18" s="408"/>
      <c r="W18" s="411" t="s">
        <v>296</v>
      </c>
      <c r="X18" s="411"/>
      <c r="Y18" s="411"/>
      <c r="Z18" s="412" t="s">
        <v>297</v>
      </c>
      <c r="AA18" s="413"/>
      <c r="AB18" s="414"/>
    </row>
    <row r="19" spans="1:28" ht="96.75" customHeight="1" thickBot="1">
      <c r="A19" s="428"/>
      <c r="B19" s="430"/>
      <c r="C19" s="75" t="s">
        <v>298</v>
      </c>
      <c r="D19" s="75" t="s">
        <v>299</v>
      </c>
      <c r="E19" s="431"/>
      <c r="F19" s="418" t="s">
        <v>298</v>
      </c>
      <c r="G19" s="419"/>
      <c r="H19" s="420"/>
      <c r="I19" s="418" t="s">
        <v>300</v>
      </c>
      <c r="J19" s="421"/>
      <c r="K19" s="421"/>
      <c r="L19" s="422"/>
      <c r="M19" s="418" t="s">
        <v>301</v>
      </c>
      <c r="N19" s="421"/>
      <c r="O19" s="421"/>
      <c r="P19" s="422"/>
      <c r="Q19" s="403"/>
      <c r="R19" s="75" t="s">
        <v>302</v>
      </c>
      <c r="S19" s="75" t="s">
        <v>303</v>
      </c>
      <c r="T19" s="75" t="s">
        <v>304</v>
      </c>
      <c r="U19" s="409"/>
      <c r="V19" s="410"/>
      <c r="W19" s="75" t="s">
        <v>298</v>
      </c>
      <c r="X19" s="75" t="s">
        <v>300</v>
      </c>
      <c r="Y19" s="75" t="s">
        <v>301</v>
      </c>
      <c r="Z19" s="415"/>
      <c r="AA19" s="416"/>
      <c r="AB19" s="417"/>
    </row>
    <row r="20" spans="1:28" ht="13.5" thickBot="1">
      <c r="A20" s="76">
        <v>1</v>
      </c>
      <c r="B20" s="77">
        <v>2</v>
      </c>
      <c r="C20" s="77">
        <v>3</v>
      </c>
      <c r="D20" s="77">
        <v>4</v>
      </c>
      <c r="E20" s="77">
        <v>5</v>
      </c>
      <c r="F20" s="392">
        <v>6</v>
      </c>
      <c r="G20" s="393"/>
      <c r="H20" s="394"/>
      <c r="I20" s="392">
        <v>7</v>
      </c>
      <c r="J20" s="395"/>
      <c r="K20" s="395"/>
      <c r="L20" s="396"/>
      <c r="M20" s="392">
        <v>8</v>
      </c>
      <c r="N20" s="395"/>
      <c r="O20" s="395"/>
      <c r="P20" s="395"/>
      <c r="Q20" s="77">
        <v>9</v>
      </c>
      <c r="R20" s="77">
        <v>10</v>
      </c>
      <c r="S20" s="77">
        <v>11</v>
      </c>
      <c r="T20" s="77">
        <v>12</v>
      </c>
      <c r="U20" s="392">
        <v>13</v>
      </c>
      <c r="V20" s="396"/>
      <c r="W20" s="77">
        <v>14</v>
      </c>
      <c r="X20" s="77">
        <v>15</v>
      </c>
      <c r="Y20" s="77">
        <v>16</v>
      </c>
      <c r="Z20" s="392">
        <v>17</v>
      </c>
      <c r="AA20" s="397"/>
      <c r="AB20" s="398"/>
    </row>
    <row r="21" spans="1:28" ht="12.75">
      <c r="A21" s="399" t="s">
        <v>326</v>
      </c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  <c r="V21" s="400"/>
      <c r="W21" s="400"/>
      <c r="X21" s="400"/>
      <c r="Y21" s="400"/>
      <c r="Z21" s="400"/>
      <c r="AA21" s="400"/>
      <c r="AB21" s="401"/>
    </row>
    <row r="22" spans="1:28" ht="12.75">
      <c r="A22" s="78">
        <v>1</v>
      </c>
      <c r="B22" s="79" t="s">
        <v>313</v>
      </c>
      <c r="C22" s="80">
        <v>0</v>
      </c>
      <c r="D22" s="80">
        <v>0</v>
      </c>
      <c r="E22" s="80">
        <v>21.8591</v>
      </c>
      <c r="F22" s="374">
        <v>0</v>
      </c>
      <c r="G22" s="388"/>
      <c r="H22" s="389"/>
      <c r="I22" s="374">
        <v>0</v>
      </c>
      <c r="J22" s="388"/>
      <c r="K22" s="388"/>
      <c r="L22" s="389"/>
      <c r="M22" s="374">
        <v>21.8591</v>
      </c>
      <c r="N22" s="388"/>
      <c r="O22" s="388"/>
      <c r="P22" s="389"/>
      <c r="Q22" s="80">
        <v>133.1</v>
      </c>
      <c r="R22" s="80">
        <v>1</v>
      </c>
      <c r="S22" s="80">
        <v>1</v>
      </c>
      <c r="T22" s="80">
        <v>25</v>
      </c>
      <c r="U22" s="377">
        <v>1</v>
      </c>
      <c r="V22" s="378"/>
      <c r="W22" s="81">
        <v>0</v>
      </c>
      <c r="X22" s="81">
        <v>0</v>
      </c>
      <c r="Y22" s="81">
        <v>72736.16</v>
      </c>
      <c r="Z22" s="390">
        <v>72736.16</v>
      </c>
      <c r="AA22" s="388"/>
      <c r="AB22" s="391"/>
    </row>
    <row r="23" spans="1:28" ht="12.75">
      <c r="A23" s="78">
        <v>2</v>
      </c>
      <c r="B23" s="79" t="s">
        <v>312</v>
      </c>
      <c r="C23" s="80">
        <v>0</v>
      </c>
      <c r="D23" s="80">
        <v>0</v>
      </c>
      <c r="E23" s="80">
        <v>3.5521</v>
      </c>
      <c r="F23" s="374">
        <v>0</v>
      </c>
      <c r="G23" s="375"/>
      <c r="H23" s="376"/>
      <c r="I23" s="374">
        <v>0</v>
      </c>
      <c r="J23" s="375"/>
      <c r="K23" s="375"/>
      <c r="L23" s="376"/>
      <c r="M23" s="374">
        <v>3.5521</v>
      </c>
      <c r="N23" s="375"/>
      <c r="O23" s="375"/>
      <c r="P23" s="376"/>
      <c r="Q23" s="80">
        <v>89.6</v>
      </c>
      <c r="R23" s="80">
        <v>1</v>
      </c>
      <c r="S23" s="80">
        <v>1</v>
      </c>
      <c r="T23" s="80">
        <v>25</v>
      </c>
      <c r="U23" s="377">
        <v>1</v>
      </c>
      <c r="V23" s="378"/>
      <c r="W23" s="81">
        <v>0</v>
      </c>
      <c r="X23" s="81">
        <v>0</v>
      </c>
      <c r="Y23" s="81">
        <v>7956.7</v>
      </c>
      <c r="Z23" s="379">
        <v>7956.7</v>
      </c>
      <c r="AA23" s="380"/>
      <c r="AB23" s="381"/>
    </row>
    <row r="24" spans="1:28" ht="12.75">
      <c r="A24" s="78">
        <v>3</v>
      </c>
      <c r="B24" s="79" t="s">
        <v>311</v>
      </c>
      <c r="C24" s="80">
        <v>0</v>
      </c>
      <c r="D24" s="80">
        <v>0</v>
      </c>
      <c r="E24" s="80">
        <v>1.3662</v>
      </c>
      <c r="F24" s="374">
        <v>0</v>
      </c>
      <c r="G24" s="375"/>
      <c r="H24" s="376"/>
      <c r="I24" s="374">
        <v>0</v>
      </c>
      <c r="J24" s="375"/>
      <c r="K24" s="375"/>
      <c r="L24" s="376"/>
      <c r="M24" s="374">
        <v>1.3662</v>
      </c>
      <c r="N24" s="375"/>
      <c r="O24" s="375"/>
      <c r="P24" s="376"/>
      <c r="Q24" s="80">
        <v>35.1</v>
      </c>
      <c r="R24" s="80">
        <v>1</v>
      </c>
      <c r="S24" s="80">
        <v>1</v>
      </c>
      <c r="T24" s="80">
        <v>25</v>
      </c>
      <c r="U24" s="377">
        <v>1</v>
      </c>
      <c r="V24" s="378"/>
      <c r="W24" s="81">
        <v>0</v>
      </c>
      <c r="X24" s="81">
        <v>0</v>
      </c>
      <c r="Y24" s="81">
        <v>1198.84</v>
      </c>
      <c r="Z24" s="379">
        <v>1198.84</v>
      </c>
      <c r="AA24" s="380"/>
      <c r="AB24" s="381"/>
    </row>
    <row r="25" spans="1:28" ht="22.5">
      <c r="A25" s="78">
        <v>4</v>
      </c>
      <c r="B25" s="79" t="s">
        <v>310</v>
      </c>
      <c r="C25" s="80">
        <v>0</v>
      </c>
      <c r="D25" s="80">
        <v>0</v>
      </c>
      <c r="E25" s="80">
        <v>3.4155</v>
      </c>
      <c r="F25" s="374">
        <v>0</v>
      </c>
      <c r="G25" s="375"/>
      <c r="H25" s="376"/>
      <c r="I25" s="374">
        <v>0</v>
      </c>
      <c r="J25" s="375"/>
      <c r="K25" s="375"/>
      <c r="L25" s="376"/>
      <c r="M25" s="374">
        <v>3.4155</v>
      </c>
      <c r="N25" s="375"/>
      <c r="O25" s="375"/>
      <c r="P25" s="376"/>
      <c r="Q25" s="80">
        <v>43.5</v>
      </c>
      <c r="R25" s="80">
        <v>1</v>
      </c>
      <c r="S25" s="80">
        <v>1</v>
      </c>
      <c r="T25" s="80">
        <v>25</v>
      </c>
      <c r="U25" s="377">
        <v>1</v>
      </c>
      <c r="V25" s="378"/>
      <c r="W25" s="81">
        <v>0</v>
      </c>
      <c r="X25" s="81">
        <v>0</v>
      </c>
      <c r="Y25" s="81">
        <v>3714.36</v>
      </c>
      <c r="Z25" s="379">
        <v>3714.36</v>
      </c>
      <c r="AA25" s="380"/>
      <c r="AB25" s="381"/>
    </row>
    <row r="26" spans="1:28" ht="12.75">
      <c r="A26" s="78">
        <v>5</v>
      </c>
      <c r="B26" s="79" t="s">
        <v>309</v>
      </c>
      <c r="C26" s="80">
        <v>0</v>
      </c>
      <c r="D26" s="80">
        <v>0</v>
      </c>
      <c r="E26" s="80">
        <v>17.7605</v>
      </c>
      <c r="F26" s="374">
        <v>0</v>
      </c>
      <c r="G26" s="375"/>
      <c r="H26" s="376"/>
      <c r="I26" s="374">
        <v>0</v>
      </c>
      <c r="J26" s="375"/>
      <c r="K26" s="375"/>
      <c r="L26" s="376"/>
      <c r="M26" s="374">
        <v>17.7605</v>
      </c>
      <c r="N26" s="375"/>
      <c r="O26" s="375"/>
      <c r="P26" s="376"/>
      <c r="Q26" s="80">
        <v>1.5</v>
      </c>
      <c r="R26" s="80">
        <v>1</v>
      </c>
      <c r="S26" s="80">
        <v>1</v>
      </c>
      <c r="T26" s="80">
        <v>25</v>
      </c>
      <c r="U26" s="377">
        <v>1</v>
      </c>
      <c r="V26" s="378"/>
      <c r="W26" s="81">
        <v>0</v>
      </c>
      <c r="X26" s="81">
        <v>0</v>
      </c>
      <c r="Y26" s="81">
        <v>666.02</v>
      </c>
      <c r="Z26" s="379">
        <v>666.02</v>
      </c>
      <c r="AA26" s="380"/>
      <c r="AB26" s="381"/>
    </row>
    <row r="27" spans="1:28" ht="12.75">
      <c r="A27" s="78">
        <v>6</v>
      </c>
      <c r="B27" s="79" t="s">
        <v>308</v>
      </c>
      <c r="C27" s="80">
        <v>0</v>
      </c>
      <c r="D27" s="80">
        <v>0</v>
      </c>
      <c r="E27" s="80">
        <v>3.76E-05</v>
      </c>
      <c r="F27" s="374">
        <v>0</v>
      </c>
      <c r="G27" s="375"/>
      <c r="H27" s="376"/>
      <c r="I27" s="374">
        <v>0</v>
      </c>
      <c r="J27" s="375"/>
      <c r="K27" s="375"/>
      <c r="L27" s="376"/>
      <c r="M27" s="374">
        <v>3.76E-05</v>
      </c>
      <c r="N27" s="375"/>
      <c r="O27" s="375"/>
      <c r="P27" s="376"/>
      <c r="Q27" s="80">
        <v>5247490.6</v>
      </c>
      <c r="R27" s="80">
        <v>1</v>
      </c>
      <c r="S27" s="80">
        <v>1</v>
      </c>
      <c r="T27" s="80">
        <v>25</v>
      </c>
      <c r="U27" s="377">
        <v>1</v>
      </c>
      <c r="V27" s="378"/>
      <c r="W27" s="81">
        <v>0</v>
      </c>
      <c r="X27" s="81">
        <v>0</v>
      </c>
      <c r="Y27" s="81">
        <v>4932.64</v>
      </c>
      <c r="Z27" s="379">
        <v>4932.64</v>
      </c>
      <c r="AA27" s="380"/>
      <c r="AB27" s="381"/>
    </row>
    <row r="28" spans="1:28" ht="12.75">
      <c r="A28" s="78">
        <v>7</v>
      </c>
      <c r="B28" s="79" t="s">
        <v>307</v>
      </c>
      <c r="C28" s="80">
        <v>0</v>
      </c>
      <c r="D28" s="80">
        <v>0</v>
      </c>
      <c r="E28" s="80">
        <v>0.3415</v>
      </c>
      <c r="F28" s="374">
        <v>0</v>
      </c>
      <c r="G28" s="375"/>
      <c r="H28" s="376"/>
      <c r="I28" s="374">
        <v>0</v>
      </c>
      <c r="J28" s="375"/>
      <c r="K28" s="375"/>
      <c r="L28" s="376"/>
      <c r="M28" s="374">
        <v>0.3415</v>
      </c>
      <c r="N28" s="375"/>
      <c r="O28" s="375"/>
      <c r="P28" s="376"/>
      <c r="Q28" s="80">
        <v>1748.5</v>
      </c>
      <c r="R28" s="80">
        <v>1</v>
      </c>
      <c r="S28" s="80">
        <v>1</v>
      </c>
      <c r="T28" s="80">
        <v>25</v>
      </c>
      <c r="U28" s="377">
        <v>1</v>
      </c>
      <c r="V28" s="378"/>
      <c r="W28" s="81">
        <v>0</v>
      </c>
      <c r="X28" s="81">
        <v>0</v>
      </c>
      <c r="Y28" s="81">
        <v>14927.82</v>
      </c>
      <c r="Z28" s="379">
        <v>14927.82</v>
      </c>
      <c r="AA28" s="380"/>
      <c r="AB28" s="381"/>
    </row>
    <row r="29" spans="1:28" ht="12.75">
      <c r="A29" s="78">
        <v>8</v>
      </c>
      <c r="B29" s="82" t="s">
        <v>306</v>
      </c>
      <c r="C29" s="83">
        <v>0</v>
      </c>
      <c r="D29" s="83">
        <v>0</v>
      </c>
      <c r="E29" s="83">
        <v>8.1972</v>
      </c>
      <c r="F29" s="382">
        <v>0</v>
      </c>
      <c r="G29" s="383"/>
      <c r="H29" s="384"/>
      <c r="I29" s="382">
        <v>0</v>
      </c>
      <c r="J29" s="383"/>
      <c r="K29" s="383"/>
      <c r="L29" s="384"/>
      <c r="M29" s="382">
        <v>8.1972</v>
      </c>
      <c r="N29" s="383"/>
      <c r="O29" s="383"/>
      <c r="P29" s="384"/>
      <c r="Q29" s="83">
        <v>6.4</v>
      </c>
      <c r="R29" s="83">
        <v>1</v>
      </c>
      <c r="S29" s="83">
        <v>1</v>
      </c>
      <c r="T29" s="83">
        <v>25</v>
      </c>
      <c r="U29" s="385">
        <v>1</v>
      </c>
      <c r="V29" s="386"/>
      <c r="W29" s="84">
        <v>0</v>
      </c>
      <c r="X29" s="84">
        <v>0</v>
      </c>
      <c r="Y29" s="84">
        <v>1311.55</v>
      </c>
      <c r="Z29" s="387">
        <v>1311.55</v>
      </c>
      <c r="AA29" s="380"/>
      <c r="AB29" s="381"/>
    </row>
    <row r="30" spans="1:28" ht="12.75">
      <c r="A30" s="368" t="s">
        <v>314</v>
      </c>
      <c r="B30" s="368"/>
      <c r="C30" s="85" t="s">
        <v>315</v>
      </c>
      <c r="D30" s="85" t="s">
        <v>315</v>
      </c>
      <c r="E30" s="85" t="s">
        <v>315</v>
      </c>
      <c r="F30" s="369" t="s">
        <v>315</v>
      </c>
      <c r="G30" s="370"/>
      <c r="H30" s="370"/>
      <c r="I30" s="369" t="s">
        <v>315</v>
      </c>
      <c r="J30" s="369"/>
      <c r="K30" s="369"/>
      <c r="L30" s="369"/>
      <c r="M30" s="369" t="s">
        <v>315</v>
      </c>
      <c r="N30" s="369"/>
      <c r="O30" s="369"/>
      <c r="P30" s="369"/>
      <c r="Q30" s="85" t="s">
        <v>315</v>
      </c>
      <c r="R30" s="85" t="s">
        <v>315</v>
      </c>
      <c r="S30" s="85" t="s">
        <v>315</v>
      </c>
      <c r="T30" s="85" t="s">
        <v>315</v>
      </c>
      <c r="U30" s="369" t="s">
        <v>315</v>
      </c>
      <c r="V30" s="369"/>
      <c r="W30" s="81">
        <f>SUM(W22:W29)</f>
        <v>0</v>
      </c>
      <c r="X30" s="81">
        <f>SUM(X22:X29)</f>
        <v>0</v>
      </c>
      <c r="Y30" s="81">
        <f>SUM(Y22:Y29)</f>
        <v>107444.09000000001</v>
      </c>
      <c r="Z30" s="371">
        <f>SUM(Z22:Z29)</f>
        <v>107444.09000000001</v>
      </c>
      <c r="AA30" s="372"/>
      <c r="AB30" s="373"/>
    </row>
    <row r="31" spans="1:28" ht="12.75">
      <c r="A31" s="86" t="s">
        <v>316</v>
      </c>
      <c r="B31" s="87"/>
      <c r="C31" s="88" t="s">
        <v>315</v>
      </c>
      <c r="D31" s="88" t="s">
        <v>315</v>
      </c>
      <c r="E31" s="88" t="s">
        <v>315</v>
      </c>
      <c r="F31" s="359" t="s">
        <v>315</v>
      </c>
      <c r="G31" s="360"/>
      <c r="H31" s="361"/>
      <c r="I31" s="359" t="s">
        <v>315</v>
      </c>
      <c r="J31" s="362"/>
      <c r="K31" s="362"/>
      <c r="L31" s="363"/>
      <c r="M31" s="359" t="s">
        <v>315</v>
      </c>
      <c r="N31" s="362"/>
      <c r="O31" s="362"/>
      <c r="P31" s="363"/>
      <c r="Q31" s="88" t="s">
        <v>315</v>
      </c>
      <c r="R31" s="88" t="s">
        <v>315</v>
      </c>
      <c r="S31" s="88" t="s">
        <v>315</v>
      </c>
      <c r="T31" s="88" t="s">
        <v>315</v>
      </c>
      <c r="U31" s="359" t="s">
        <v>315</v>
      </c>
      <c r="V31" s="363"/>
      <c r="W31" s="89">
        <f>SUM(W21:W30)/2</f>
        <v>0</v>
      </c>
      <c r="X31" s="89">
        <f>SUM(X21:X30)/2</f>
        <v>0</v>
      </c>
      <c r="Y31" s="89">
        <f>SUM(Y21:Y30)/2</f>
        <v>107444.09000000001</v>
      </c>
      <c r="Z31" s="365">
        <f>SUM(Z21:Z30)/2</f>
        <v>107444.09000000001</v>
      </c>
      <c r="AA31" s="366"/>
      <c r="AB31" s="367"/>
    </row>
    <row r="32" spans="1:28" ht="46.5" customHeight="1">
      <c r="A32" s="357" t="s">
        <v>317</v>
      </c>
      <c r="B32" s="358"/>
      <c r="C32" s="88" t="s">
        <v>315</v>
      </c>
      <c r="D32" s="88" t="s">
        <v>315</v>
      </c>
      <c r="E32" s="88" t="s">
        <v>315</v>
      </c>
      <c r="F32" s="359" t="s">
        <v>315</v>
      </c>
      <c r="G32" s="360"/>
      <c r="H32" s="361"/>
      <c r="I32" s="359" t="s">
        <v>315</v>
      </c>
      <c r="J32" s="362"/>
      <c r="K32" s="362"/>
      <c r="L32" s="363"/>
      <c r="M32" s="359" t="s">
        <v>315</v>
      </c>
      <c r="N32" s="362"/>
      <c r="O32" s="362"/>
      <c r="P32" s="363"/>
      <c r="Q32" s="88" t="s">
        <v>315</v>
      </c>
      <c r="R32" s="88" t="s">
        <v>315</v>
      </c>
      <c r="S32" s="88" t="s">
        <v>315</v>
      </c>
      <c r="T32" s="88" t="s">
        <v>315</v>
      </c>
      <c r="U32" s="359" t="s">
        <v>315</v>
      </c>
      <c r="V32" s="363"/>
      <c r="W32" s="90"/>
      <c r="X32" s="90"/>
      <c r="Y32" s="90"/>
      <c r="Z32" s="346"/>
      <c r="AA32" s="347"/>
      <c r="AB32" s="348"/>
    </row>
    <row r="33" spans="1:28" ht="13.5" customHeight="1">
      <c r="A33" s="357" t="s">
        <v>292</v>
      </c>
      <c r="B33" s="358"/>
      <c r="C33" s="88" t="s">
        <v>315</v>
      </c>
      <c r="D33" s="88" t="s">
        <v>315</v>
      </c>
      <c r="E33" s="88" t="s">
        <v>315</v>
      </c>
      <c r="F33" s="359" t="s">
        <v>315</v>
      </c>
      <c r="G33" s="360"/>
      <c r="H33" s="361"/>
      <c r="I33" s="359" t="s">
        <v>315</v>
      </c>
      <c r="J33" s="362"/>
      <c r="K33" s="362"/>
      <c r="L33" s="363"/>
      <c r="M33" s="359" t="s">
        <v>315</v>
      </c>
      <c r="N33" s="362"/>
      <c r="O33" s="362"/>
      <c r="P33" s="363"/>
      <c r="Q33" s="88" t="s">
        <v>315</v>
      </c>
      <c r="R33" s="88" t="s">
        <v>315</v>
      </c>
      <c r="S33" s="88" t="s">
        <v>315</v>
      </c>
      <c r="T33" s="88" t="s">
        <v>315</v>
      </c>
      <c r="U33" s="359" t="s">
        <v>315</v>
      </c>
      <c r="V33" s="363"/>
      <c r="W33" s="88" t="s">
        <v>315</v>
      </c>
      <c r="X33" s="88" t="s">
        <v>315</v>
      </c>
      <c r="Y33" s="88" t="s">
        <v>315</v>
      </c>
      <c r="Z33" s="359" t="s">
        <v>315</v>
      </c>
      <c r="AA33" s="362"/>
      <c r="AB33" s="364"/>
    </row>
    <row r="34" spans="1:28" ht="15" customHeight="1">
      <c r="A34" s="91"/>
      <c r="B34" s="92"/>
      <c r="C34" s="93"/>
      <c r="D34" s="93"/>
      <c r="E34" s="93"/>
      <c r="F34" s="343"/>
      <c r="G34" s="344"/>
      <c r="H34" s="345"/>
      <c r="I34" s="343"/>
      <c r="J34" s="344"/>
      <c r="K34" s="344"/>
      <c r="L34" s="345"/>
      <c r="M34" s="343"/>
      <c r="N34" s="344"/>
      <c r="O34" s="344"/>
      <c r="P34" s="345"/>
      <c r="Q34" s="93"/>
      <c r="R34" s="93"/>
      <c r="S34" s="93"/>
      <c r="T34" s="93"/>
      <c r="U34" s="343"/>
      <c r="V34" s="345"/>
      <c r="W34" s="90"/>
      <c r="X34" s="90"/>
      <c r="Y34" s="90"/>
      <c r="Z34" s="346"/>
      <c r="AA34" s="347"/>
      <c r="AB34" s="348"/>
    </row>
    <row r="35" spans="1:28" ht="13.5" thickBot="1">
      <c r="A35" s="94"/>
      <c r="B35" s="95"/>
      <c r="C35" s="96"/>
      <c r="D35" s="96"/>
      <c r="E35" s="96"/>
      <c r="F35" s="349"/>
      <c r="G35" s="350"/>
      <c r="H35" s="351"/>
      <c r="I35" s="349"/>
      <c r="J35" s="350"/>
      <c r="K35" s="350"/>
      <c r="L35" s="351"/>
      <c r="M35" s="349"/>
      <c r="N35" s="350"/>
      <c r="O35" s="350"/>
      <c r="P35" s="351"/>
      <c r="Q35" s="96"/>
      <c r="R35" s="96"/>
      <c r="S35" s="96"/>
      <c r="T35" s="96"/>
      <c r="U35" s="352"/>
      <c r="V35" s="353"/>
      <c r="W35" s="97"/>
      <c r="X35" s="97"/>
      <c r="Y35" s="97"/>
      <c r="Z35" s="354"/>
      <c r="AA35" s="355"/>
      <c r="AB35" s="356"/>
    </row>
    <row r="36" spans="2:8" ht="6.75" customHeight="1">
      <c r="B36" s="51"/>
      <c r="C36" s="51"/>
      <c r="D36" s="51"/>
      <c r="E36" s="51"/>
      <c r="F36" s="51"/>
      <c r="G36" s="51"/>
      <c r="H36" s="51"/>
    </row>
    <row r="37" spans="2:24" ht="12.75">
      <c r="B37" s="98" t="s">
        <v>318</v>
      </c>
      <c r="C37" s="51"/>
      <c r="D37" s="51"/>
      <c r="E37" s="51"/>
      <c r="F37" s="51"/>
      <c r="G37" s="51"/>
      <c r="H37" s="51"/>
      <c r="S37" s="51"/>
      <c r="T37" s="51"/>
      <c r="U37" s="51"/>
      <c r="V37" s="51"/>
      <c r="W37" s="51"/>
      <c r="X37" s="51"/>
    </row>
    <row r="38" spans="2:24" ht="12.75">
      <c r="B38" s="51"/>
      <c r="C38" s="51"/>
      <c r="D38" s="51"/>
      <c r="E38" s="51"/>
      <c r="F38" s="51"/>
      <c r="G38" s="51"/>
      <c r="H38" s="51"/>
      <c r="S38" s="51"/>
      <c r="T38" s="51"/>
      <c r="U38" s="51"/>
      <c r="V38" s="51"/>
      <c r="W38" s="51"/>
      <c r="X38" s="51"/>
    </row>
    <row r="39" spans="2:24" ht="12.75">
      <c r="B39" s="51" t="s">
        <v>319</v>
      </c>
      <c r="C39" s="74"/>
      <c r="D39" s="74"/>
      <c r="E39" s="51"/>
      <c r="F39" s="51"/>
      <c r="G39" s="21"/>
      <c r="H39" s="21"/>
      <c r="J39" s="21"/>
      <c r="K39" s="21"/>
      <c r="M39" s="21"/>
      <c r="N39" s="21"/>
      <c r="O39" s="21"/>
      <c r="P39" s="21"/>
      <c r="S39" s="51"/>
      <c r="T39" s="51"/>
      <c r="U39" s="51"/>
      <c r="V39" s="51"/>
      <c r="W39" s="51"/>
      <c r="X39" s="51"/>
    </row>
    <row r="40" spans="4:24" ht="12.75">
      <c r="D40" s="99" t="s">
        <v>320</v>
      </c>
      <c r="E40" s="51"/>
      <c r="F40" s="51"/>
      <c r="G40" s="51"/>
      <c r="H40" s="100" t="s">
        <v>321</v>
      </c>
      <c r="I40" s="101"/>
      <c r="J40" s="101"/>
      <c r="K40" s="101"/>
      <c r="S40" s="51"/>
      <c r="T40" s="51"/>
      <c r="U40" s="51"/>
      <c r="V40" s="51"/>
      <c r="W40" s="51"/>
      <c r="X40" s="51"/>
    </row>
    <row r="41" spans="3:24" ht="12.75">
      <c r="C41" s="51"/>
      <c r="D41" s="51"/>
      <c r="E41" s="51"/>
      <c r="F41" s="51"/>
      <c r="G41" s="51"/>
      <c r="H41" s="51"/>
      <c r="S41" s="51"/>
      <c r="T41" s="51"/>
      <c r="U41" s="51"/>
      <c r="V41" s="51"/>
      <c r="W41" s="51"/>
      <c r="X41" s="51"/>
    </row>
    <row r="42" spans="3:24" ht="12.75">
      <c r="C42" s="51"/>
      <c r="D42" s="51"/>
      <c r="E42" s="51"/>
      <c r="F42" s="51"/>
      <c r="G42" s="51"/>
      <c r="H42" s="51"/>
      <c r="S42" s="102"/>
      <c r="T42" s="102"/>
      <c r="U42" s="102"/>
      <c r="V42" s="102"/>
      <c r="W42" s="51"/>
      <c r="X42" s="51"/>
    </row>
    <row r="43" spans="3:8" ht="12.75">
      <c r="C43" s="103"/>
      <c r="D43" s="103"/>
      <c r="E43" s="51"/>
      <c r="F43" s="51"/>
      <c r="G43" s="51"/>
      <c r="H43" s="51"/>
    </row>
    <row r="44" spans="3:8" ht="12.75">
      <c r="C44" s="103"/>
      <c r="D44" s="103"/>
      <c r="E44" s="51"/>
      <c r="F44" s="51"/>
      <c r="G44" s="51"/>
      <c r="H44" s="51"/>
    </row>
    <row r="45" spans="3:8" ht="12.75">
      <c r="C45" s="103"/>
      <c r="D45" s="103"/>
      <c r="E45" s="51"/>
      <c r="F45" s="51"/>
      <c r="G45" s="51"/>
      <c r="H45" s="51"/>
    </row>
    <row r="46" spans="3:8" ht="12.75">
      <c r="C46" s="51"/>
      <c r="D46" s="51"/>
      <c r="E46" s="51"/>
      <c r="F46" s="51"/>
      <c r="G46" s="51"/>
      <c r="H46" s="51"/>
    </row>
  </sheetData>
  <sheetProtection/>
  <mergeCells count="97">
    <mergeCell ref="AL2:AN2"/>
    <mergeCell ref="AO2:AQ2"/>
    <mergeCell ref="B15:D15"/>
    <mergeCell ref="G15:Q15"/>
    <mergeCell ref="G16:Q16"/>
    <mergeCell ref="A18:A19"/>
    <mergeCell ref="B18:B19"/>
    <mergeCell ref="C18:D18"/>
    <mergeCell ref="E18:E19"/>
    <mergeCell ref="F18:P18"/>
    <mergeCell ref="Q18:Q19"/>
    <mergeCell ref="R18:T18"/>
    <mergeCell ref="U18:V19"/>
    <mergeCell ref="W18:Y18"/>
    <mergeCell ref="Z18:AB19"/>
    <mergeCell ref="F19:H19"/>
    <mergeCell ref="I19:L19"/>
    <mergeCell ref="M19:P19"/>
    <mergeCell ref="F20:H20"/>
    <mergeCell ref="I20:L20"/>
    <mergeCell ref="M20:P20"/>
    <mergeCell ref="U20:V20"/>
    <mergeCell ref="Z20:AB20"/>
    <mergeCell ref="A21:AB21"/>
    <mergeCell ref="F22:H22"/>
    <mergeCell ref="I22:L22"/>
    <mergeCell ref="M22:P22"/>
    <mergeCell ref="U22:V22"/>
    <mergeCell ref="Z22:AB22"/>
    <mergeCell ref="F23:H23"/>
    <mergeCell ref="I23:L23"/>
    <mergeCell ref="M23:P23"/>
    <mergeCell ref="U23:V23"/>
    <mergeCell ref="Z23:AB23"/>
    <mergeCell ref="F24:H24"/>
    <mergeCell ref="I24:L24"/>
    <mergeCell ref="M24:P24"/>
    <mergeCell ref="U24:V24"/>
    <mergeCell ref="Z24:AB24"/>
    <mergeCell ref="F25:H25"/>
    <mergeCell ref="I25:L25"/>
    <mergeCell ref="M25:P25"/>
    <mergeCell ref="U25:V25"/>
    <mergeCell ref="Z25:AB25"/>
    <mergeCell ref="F26:H26"/>
    <mergeCell ref="I26:L26"/>
    <mergeCell ref="M26:P26"/>
    <mergeCell ref="U26:V26"/>
    <mergeCell ref="Z26:AB26"/>
    <mergeCell ref="F27:H27"/>
    <mergeCell ref="I27:L27"/>
    <mergeCell ref="M27:P27"/>
    <mergeCell ref="U27:V27"/>
    <mergeCell ref="Z27:AB27"/>
    <mergeCell ref="F28:H28"/>
    <mergeCell ref="I28:L28"/>
    <mergeCell ref="M28:P28"/>
    <mergeCell ref="U28:V28"/>
    <mergeCell ref="Z28:AB28"/>
    <mergeCell ref="F29:H29"/>
    <mergeCell ref="I29:L29"/>
    <mergeCell ref="M29:P29"/>
    <mergeCell ref="U29:V29"/>
    <mergeCell ref="Z29:AB29"/>
    <mergeCell ref="A30:B30"/>
    <mergeCell ref="F30:H30"/>
    <mergeCell ref="I30:L30"/>
    <mergeCell ref="M30:P30"/>
    <mergeCell ref="U30:V30"/>
    <mergeCell ref="Z30:AB30"/>
    <mergeCell ref="F31:H31"/>
    <mergeCell ref="I31:L31"/>
    <mergeCell ref="M31:P31"/>
    <mergeCell ref="U31:V31"/>
    <mergeCell ref="Z31:AB31"/>
    <mergeCell ref="A32:B32"/>
    <mergeCell ref="F32:H32"/>
    <mergeCell ref="I32:L32"/>
    <mergeCell ref="M32:P32"/>
    <mergeCell ref="U32:V32"/>
    <mergeCell ref="Z32:AB32"/>
    <mergeCell ref="A33:B33"/>
    <mergeCell ref="F33:H33"/>
    <mergeCell ref="I33:L33"/>
    <mergeCell ref="M33:P33"/>
    <mergeCell ref="U33:V33"/>
    <mergeCell ref="Z33:AB33"/>
    <mergeCell ref="F34:H34"/>
    <mergeCell ref="I34:L34"/>
    <mergeCell ref="M34:P34"/>
    <mergeCell ref="U34:V34"/>
    <mergeCell ref="Z34:AB34"/>
    <mergeCell ref="F35:H35"/>
    <mergeCell ref="I35:L35"/>
    <mergeCell ref="M35:P35"/>
    <mergeCell ref="U35:V35"/>
    <mergeCell ref="Z35:AB35"/>
  </mergeCells>
  <printOptions/>
  <pageMargins left="0.1968503937007874" right="0.1968503937007874" top="0.3937007874015748" bottom="0.3937007874015748" header="0" footer="0"/>
  <pageSetup fitToHeight="0" fitToWidth="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G46"/>
  <sheetViews>
    <sheetView showGridLines="0" zoomScaleSheetLayoutView="100" zoomScalePageLayoutView="0" workbookViewId="0" topLeftCell="A1">
      <selection activeCell="C9" sqref="C9"/>
    </sheetView>
  </sheetViews>
  <sheetFormatPr defaultColWidth="13.25390625" defaultRowHeight="12.75"/>
  <cols>
    <col min="1" max="1" width="3.125" style="0" bestFit="1" customWidth="1"/>
    <col min="2" max="2" width="27.125" style="0" customWidth="1"/>
    <col min="3" max="3" width="5.875" style="0" customWidth="1"/>
    <col min="4" max="4" width="14.75390625" style="0" customWidth="1"/>
    <col min="5" max="5" width="10.375" style="0" customWidth="1"/>
    <col min="6" max="6" width="2.75390625" style="0" customWidth="1"/>
    <col min="7" max="8" width="2.25390625" style="0" customWidth="1"/>
    <col min="9" max="9" width="1.75390625" style="0" customWidth="1"/>
    <col min="10" max="11" width="2.25390625" style="0" customWidth="1"/>
    <col min="12" max="12" width="3.00390625" style="0" customWidth="1"/>
    <col min="13" max="13" width="2.25390625" style="0" customWidth="1"/>
    <col min="14" max="14" width="3.625" style="0" customWidth="1"/>
    <col min="15" max="16" width="2.25390625" style="0" customWidth="1"/>
    <col min="17" max="17" width="9.25390625" style="0" customWidth="1"/>
    <col min="18" max="18" width="8.00390625" style="0" customWidth="1"/>
    <col min="19" max="19" width="7.00390625" style="0" customWidth="1"/>
    <col min="20" max="20" width="6.25390625" style="0" customWidth="1"/>
    <col min="21" max="21" width="3.625" style="0" customWidth="1"/>
    <col min="22" max="22" width="2.25390625" style="0" customWidth="1"/>
    <col min="23" max="23" width="8.75390625" style="0" customWidth="1"/>
    <col min="24" max="24" width="9.75390625" style="0" customWidth="1"/>
    <col min="25" max="25" width="10.375" style="0" customWidth="1"/>
    <col min="26" max="26" width="2.75390625" style="0" customWidth="1"/>
    <col min="27" max="28" width="2.25390625" style="0" customWidth="1"/>
    <col min="29" max="96" width="12.25390625" style="0" customWidth="1"/>
  </cols>
  <sheetData>
    <row r="1" spans="38:43" ht="0.75" customHeight="1">
      <c r="AL1" s="51"/>
      <c r="AM1" s="51"/>
      <c r="AN1" s="51"/>
      <c r="AO1" s="51"/>
      <c r="AP1" s="51"/>
      <c r="AQ1" s="51"/>
    </row>
    <row r="2" spans="1:189" ht="12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 t="s">
        <v>275</v>
      </c>
      <c r="W2" s="52"/>
      <c r="X2" s="53"/>
      <c r="Y2" s="53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4"/>
      <c r="AK2" s="52"/>
      <c r="AL2" s="423"/>
      <c r="AM2" s="423"/>
      <c r="AN2" s="423"/>
      <c r="AO2" s="423"/>
      <c r="AP2" s="423"/>
      <c r="AQ2" s="423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5"/>
      <c r="FO2" s="56"/>
      <c r="FP2" s="57"/>
      <c r="FQ2" s="57"/>
      <c r="FR2" s="57"/>
      <c r="FS2" s="57"/>
      <c r="FT2" s="57"/>
      <c r="FU2" s="57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</row>
    <row r="3" spans="1:189" ht="2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9"/>
      <c r="AM3" s="59"/>
      <c r="AN3" s="59"/>
      <c r="AO3" s="59"/>
      <c r="AP3" s="59"/>
      <c r="AQ3" s="59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9"/>
      <c r="FO3" s="59"/>
      <c r="FP3" s="59"/>
      <c r="FQ3" s="59"/>
      <c r="FR3" s="59"/>
      <c r="FS3" s="59"/>
      <c r="FT3" s="59"/>
      <c r="FU3" s="59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</row>
    <row r="4" ht="12.75">
      <c r="E4" s="60" t="s">
        <v>276</v>
      </c>
    </row>
    <row r="5" spans="2:3" ht="12.75">
      <c r="B5" s="51"/>
      <c r="C5" s="60" t="s">
        <v>277</v>
      </c>
    </row>
    <row r="6" spans="2:3" ht="7.5" customHeight="1">
      <c r="B6" s="51"/>
      <c r="C6" s="60"/>
    </row>
    <row r="7" spans="2:29" ht="12.75">
      <c r="B7" s="51" t="s">
        <v>278</v>
      </c>
      <c r="C7" s="60"/>
      <c r="D7" s="61"/>
      <c r="E7" s="61"/>
      <c r="F7" s="61"/>
      <c r="G7" s="61"/>
      <c r="H7" s="61"/>
      <c r="I7" s="62"/>
      <c r="J7" s="62"/>
      <c r="K7" s="62"/>
      <c r="L7" s="62"/>
      <c r="M7" s="62"/>
      <c r="N7" s="62"/>
      <c r="O7" s="62"/>
      <c r="P7" s="63"/>
      <c r="Q7" s="64"/>
      <c r="R7" s="65"/>
      <c r="S7" s="65"/>
      <c r="T7" s="65"/>
      <c r="U7" s="65"/>
      <c r="V7" s="65"/>
      <c r="W7" s="65"/>
      <c r="X7" s="65"/>
      <c r="Y7" s="62"/>
      <c r="Z7" s="62"/>
      <c r="AA7" s="62"/>
      <c r="AB7" s="62"/>
      <c r="AC7" s="62"/>
    </row>
    <row r="8" spans="2:29" ht="4.5" customHeight="1">
      <c r="B8" s="66"/>
      <c r="C8" s="60"/>
      <c r="D8" s="61"/>
      <c r="E8" s="61"/>
      <c r="F8" s="61"/>
      <c r="G8" s="61"/>
      <c r="H8" s="61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</row>
    <row r="9" spans="2:29" ht="12.75">
      <c r="B9" s="66" t="s">
        <v>280</v>
      </c>
      <c r="C9" s="67" t="s">
        <v>327</v>
      </c>
      <c r="D9" s="64"/>
      <c r="E9" s="64"/>
      <c r="F9" s="64"/>
      <c r="G9" s="64"/>
      <c r="H9" s="64"/>
      <c r="I9" s="65"/>
      <c r="J9" s="65"/>
      <c r="K9" s="65"/>
      <c r="L9" s="68"/>
      <c r="M9" s="65"/>
      <c r="N9" s="65"/>
      <c r="O9" s="65"/>
      <c r="P9" s="65"/>
      <c r="Q9" s="65"/>
      <c r="R9" s="65"/>
      <c r="S9" s="65"/>
      <c r="T9" s="65"/>
      <c r="U9" s="62"/>
      <c r="V9" s="62"/>
      <c r="W9" s="62"/>
      <c r="X9" s="62"/>
      <c r="Y9" s="62"/>
      <c r="Z9" s="62"/>
      <c r="AA9" s="62"/>
      <c r="AB9" s="62"/>
      <c r="AC9" s="62"/>
    </row>
    <row r="10" spans="1:29" ht="8.25" customHeight="1">
      <c r="A10" s="51"/>
      <c r="B10" s="61"/>
      <c r="C10" s="61"/>
      <c r="D10" s="61"/>
      <c r="E10" s="61"/>
      <c r="F10" s="61"/>
      <c r="G10" s="61"/>
      <c r="H10" s="61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</row>
    <row r="11" spans="2:29" ht="12.75">
      <c r="B11" s="66" t="s">
        <v>282</v>
      </c>
      <c r="C11" s="67"/>
      <c r="D11" s="64"/>
      <c r="E11" s="64"/>
      <c r="F11" s="64"/>
      <c r="G11" s="64"/>
      <c r="H11" s="64"/>
      <c r="I11" s="65"/>
      <c r="J11" s="65"/>
      <c r="K11" s="65"/>
      <c r="L11" s="68"/>
      <c r="M11" s="65"/>
      <c r="N11" s="65"/>
      <c r="O11" s="65"/>
      <c r="P11" s="65"/>
      <c r="Q11" s="65"/>
      <c r="R11" s="65"/>
      <c r="S11" s="65"/>
      <c r="T11" s="65"/>
      <c r="U11" s="62"/>
      <c r="V11" s="62"/>
      <c r="W11" s="62"/>
      <c r="X11" s="62"/>
      <c r="Y11" s="62"/>
      <c r="Z11" s="62"/>
      <c r="AA11" s="62"/>
      <c r="AB11" s="62"/>
      <c r="AC11" s="62"/>
    </row>
    <row r="12" spans="2:29" ht="9" customHeight="1">
      <c r="B12" s="66"/>
      <c r="C12" s="61"/>
      <c r="D12" s="61"/>
      <c r="E12" s="61"/>
      <c r="F12" s="61"/>
      <c r="G12" s="61"/>
      <c r="H12" s="61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</row>
    <row r="13" spans="2:29" ht="12.75">
      <c r="B13" s="51" t="s">
        <v>283</v>
      </c>
      <c r="C13" s="61"/>
      <c r="D13" s="67" t="s">
        <v>327</v>
      </c>
      <c r="E13" s="64"/>
      <c r="F13" s="64"/>
      <c r="G13" s="64"/>
      <c r="H13" s="64"/>
      <c r="I13" s="65"/>
      <c r="J13" s="65"/>
      <c r="K13" s="65"/>
      <c r="L13" s="65"/>
      <c r="M13" s="68"/>
      <c r="N13" s="65"/>
      <c r="O13" s="65"/>
      <c r="P13" s="65"/>
      <c r="Q13" s="65"/>
      <c r="R13" s="65"/>
      <c r="S13" s="65"/>
      <c r="T13" s="65"/>
      <c r="U13" s="65"/>
      <c r="V13" s="62"/>
      <c r="W13" s="62"/>
      <c r="X13" s="62"/>
      <c r="Y13" s="62"/>
      <c r="Z13" s="62"/>
      <c r="AA13" s="62"/>
      <c r="AB13" s="62"/>
      <c r="AC13" s="62"/>
    </row>
    <row r="14" ht="8.25" customHeight="1"/>
    <row r="15" spans="2:29" ht="12.75">
      <c r="B15" s="424" t="s">
        <v>285</v>
      </c>
      <c r="C15" s="424"/>
      <c r="D15" s="424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AC15" s="70"/>
    </row>
    <row r="16" spans="2:29" ht="12.75">
      <c r="B16" s="69" t="s">
        <v>286</v>
      </c>
      <c r="C16" s="71"/>
      <c r="D16" s="71"/>
      <c r="E16" s="72"/>
      <c r="F16" t="s">
        <v>10</v>
      </c>
      <c r="G16" s="426"/>
      <c r="H16" s="426"/>
      <c r="I16" s="426"/>
      <c r="J16" s="426"/>
      <c r="K16" s="426"/>
      <c r="L16" s="426"/>
      <c r="M16" s="426"/>
      <c r="N16" s="426"/>
      <c r="O16" s="426"/>
      <c r="P16" s="426"/>
      <c r="Q16" s="426"/>
      <c r="S16" s="73" t="s">
        <v>287</v>
      </c>
      <c r="T16" s="67"/>
      <c r="U16" s="74"/>
      <c r="V16" s="74"/>
      <c r="W16" s="74"/>
      <c r="X16" s="74"/>
      <c r="Y16" s="74"/>
      <c r="Z16" s="74"/>
      <c r="AA16" s="74"/>
      <c r="AB16" s="74"/>
      <c r="AC16" s="70"/>
    </row>
    <row r="17" spans="2:8" ht="13.5" thickBot="1">
      <c r="B17" s="51"/>
      <c r="C17" s="51"/>
      <c r="D17" s="51"/>
      <c r="E17" s="51"/>
      <c r="F17" s="51"/>
      <c r="G17" s="51"/>
      <c r="H17" s="51"/>
    </row>
    <row r="18" spans="1:28" ht="39" customHeight="1">
      <c r="A18" s="427" t="s">
        <v>288</v>
      </c>
      <c r="B18" s="429" t="s">
        <v>289</v>
      </c>
      <c r="C18" s="411" t="s">
        <v>290</v>
      </c>
      <c r="D18" s="411"/>
      <c r="E18" s="411" t="s">
        <v>291</v>
      </c>
      <c r="F18" s="404" t="s">
        <v>292</v>
      </c>
      <c r="G18" s="432"/>
      <c r="H18" s="432"/>
      <c r="I18" s="432"/>
      <c r="J18" s="432"/>
      <c r="K18" s="432"/>
      <c r="L18" s="432"/>
      <c r="M18" s="432"/>
      <c r="N18" s="433"/>
      <c r="O18" s="433"/>
      <c r="P18" s="433"/>
      <c r="Q18" s="402" t="s">
        <v>293</v>
      </c>
      <c r="R18" s="404" t="s">
        <v>294</v>
      </c>
      <c r="S18" s="405"/>
      <c r="T18" s="406"/>
      <c r="U18" s="407" t="s">
        <v>295</v>
      </c>
      <c r="V18" s="408"/>
      <c r="W18" s="411" t="s">
        <v>296</v>
      </c>
      <c r="X18" s="411"/>
      <c r="Y18" s="411"/>
      <c r="Z18" s="412" t="s">
        <v>297</v>
      </c>
      <c r="AA18" s="413"/>
      <c r="AB18" s="414"/>
    </row>
    <row r="19" spans="1:28" ht="96.75" customHeight="1" thickBot="1">
      <c r="A19" s="428"/>
      <c r="B19" s="430"/>
      <c r="C19" s="75" t="s">
        <v>298</v>
      </c>
      <c r="D19" s="75" t="s">
        <v>299</v>
      </c>
      <c r="E19" s="431"/>
      <c r="F19" s="418" t="s">
        <v>298</v>
      </c>
      <c r="G19" s="419"/>
      <c r="H19" s="420"/>
      <c r="I19" s="418" t="s">
        <v>300</v>
      </c>
      <c r="J19" s="421"/>
      <c r="K19" s="421"/>
      <c r="L19" s="422"/>
      <c r="M19" s="418" t="s">
        <v>301</v>
      </c>
      <c r="N19" s="421"/>
      <c r="O19" s="421"/>
      <c r="P19" s="422"/>
      <c r="Q19" s="403"/>
      <c r="R19" s="75" t="s">
        <v>302</v>
      </c>
      <c r="S19" s="75" t="s">
        <v>303</v>
      </c>
      <c r="T19" s="75" t="s">
        <v>304</v>
      </c>
      <c r="U19" s="409"/>
      <c r="V19" s="410"/>
      <c r="W19" s="75" t="s">
        <v>298</v>
      </c>
      <c r="X19" s="75" t="s">
        <v>300</v>
      </c>
      <c r="Y19" s="75" t="s">
        <v>301</v>
      </c>
      <c r="Z19" s="415"/>
      <c r="AA19" s="416"/>
      <c r="AB19" s="417"/>
    </row>
    <row r="20" spans="1:28" ht="13.5" thickBot="1">
      <c r="A20" s="76">
        <v>1</v>
      </c>
      <c r="B20" s="77">
        <v>2</v>
      </c>
      <c r="C20" s="77">
        <v>3</v>
      </c>
      <c r="D20" s="77">
        <v>4</v>
      </c>
      <c r="E20" s="77">
        <v>5</v>
      </c>
      <c r="F20" s="392">
        <v>6</v>
      </c>
      <c r="G20" s="393"/>
      <c r="H20" s="394"/>
      <c r="I20" s="392">
        <v>7</v>
      </c>
      <c r="J20" s="395"/>
      <c r="K20" s="395"/>
      <c r="L20" s="396"/>
      <c r="M20" s="392">
        <v>8</v>
      </c>
      <c r="N20" s="395"/>
      <c r="O20" s="395"/>
      <c r="P20" s="395"/>
      <c r="Q20" s="77">
        <v>9</v>
      </c>
      <c r="R20" s="77">
        <v>10</v>
      </c>
      <c r="S20" s="77">
        <v>11</v>
      </c>
      <c r="T20" s="77">
        <v>12</v>
      </c>
      <c r="U20" s="392">
        <v>13</v>
      </c>
      <c r="V20" s="396"/>
      <c r="W20" s="77">
        <v>14</v>
      </c>
      <c r="X20" s="77">
        <v>15</v>
      </c>
      <c r="Y20" s="77">
        <v>16</v>
      </c>
      <c r="Z20" s="392">
        <v>17</v>
      </c>
      <c r="AA20" s="397"/>
      <c r="AB20" s="398"/>
    </row>
    <row r="21" spans="1:28" ht="12.75">
      <c r="A21" s="399" t="s">
        <v>328</v>
      </c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  <c r="V21" s="400"/>
      <c r="W21" s="400"/>
      <c r="X21" s="400"/>
      <c r="Y21" s="400"/>
      <c r="Z21" s="400"/>
      <c r="AA21" s="400"/>
      <c r="AB21" s="401"/>
    </row>
    <row r="22" spans="1:28" ht="12.75">
      <c r="A22" s="78">
        <v>1</v>
      </c>
      <c r="B22" s="79" t="s">
        <v>313</v>
      </c>
      <c r="C22" s="80">
        <v>0</v>
      </c>
      <c r="D22" s="80">
        <v>0</v>
      </c>
      <c r="E22" s="80">
        <v>15.7389</v>
      </c>
      <c r="F22" s="374">
        <v>0</v>
      </c>
      <c r="G22" s="388"/>
      <c r="H22" s="389"/>
      <c r="I22" s="374">
        <v>0</v>
      </c>
      <c r="J22" s="388"/>
      <c r="K22" s="388"/>
      <c r="L22" s="389"/>
      <c r="M22" s="374">
        <v>15.7389</v>
      </c>
      <c r="N22" s="388"/>
      <c r="O22" s="388"/>
      <c r="P22" s="389"/>
      <c r="Q22" s="80">
        <v>133.1</v>
      </c>
      <c r="R22" s="80">
        <v>1</v>
      </c>
      <c r="S22" s="80">
        <v>1</v>
      </c>
      <c r="T22" s="80">
        <v>25</v>
      </c>
      <c r="U22" s="377">
        <v>1</v>
      </c>
      <c r="V22" s="378"/>
      <c r="W22" s="81">
        <v>0</v>
      </c>
      <c r="X22" s="81">
        <v>0</v>
      </c>
      <c r="Y22" s="81">
        <v>52371.19</v>
      </c>
      <c r="Z22" s="390">
        <v>52371.19</v>
      </c>
      <c r="AA22" s="388"/>
      <c r="AB22" s="391"/>
    </row>
    <row r="23" spans="1:28" ht="12.75">
      <c r="A23" s="78">
        <v>2</v>
      </c>
      <c r="B23" s="79" t="s">
        <v>312</v>
      </c>
      <c r="C23" s="80">
        <v>0</v>
      </c>
      <c r="D23" s="80">
        <v>0</v>
      </c>
      <c r="E23" s="80">
        <v>2.5576</v>
      </c>
      <c r="F23" s="374">
        <v>0</v>
      </c>
      <c r="G23" s="375"/>
      <c r="H23" s="376"/>
      <c r="I23" s="374">
        <v>0</v>
      </c>
      <c r="J23" s="375"/>
      <c r="K23" s="375"/>
      <c r="L23" s="376"/>
      <c r="M23" s="374">
        <v>2.5576</v>
      </c>
      <c r="N23" s="375"/>
      <c r="O23" s="375"/>
      <c r="P23" s="376"/>
      <c r="Q23" s="80">
        <v>89.6</v>
      </c>
      <c r="R23" s="80">
        <v>1</v>
      </c>
      <c r="S23" s="80">
        <v>1</v>
      </c>
      <c r="T23" s="80">
        <v>25</v>
      </c>
      <c r="U23" s="377">
        <v>1</v>
      </c>
      <c r="V23" s="378"/>
      <c r="W23" s="81">
        <v>0</v>
      </c>
      <c r="X23" s="81">
        <v>0</v>
      </c>
      <c r="Y23" s="81">
        <v>5729.02</v>
      </c>
      <c r="Z23" s="379">
        <v>5729.02</v>
      </c>
      <c r="AA23" s="380"/>
      <c r="AB23" s="381"/>
    </row>
    <row r="24" spans="1:28" ht="12.75">
      <c r="A24" s="78">
        <v>3</v>
      </c>
      <c r="B24" s="79" t="s">
        <v>311</v>
      </c>
      <c r="C24" s="80">
        <v>0</v>
      </c>
      <c r="D24" s="80">
        <v>0</v>
      </c>
      <c r="E24" s="80">
        <v>0.9837</v>
      </c>
      <c r="F24" s="374">
        <v>0</v>
      </c>
      <c r="G24" s="375"/>
      <c r="H24" s="376"/>
      <c r="I24" s="374">
        <v>0</v>
      </c>
      <c r="J24" s="375"/>
      <c r="K24" s="375"/>
      <c r="L24" s="376"/>
      <c r="M24" s="374">
        <v>0.9837</v>
      </c>
      <c r="N24" s="375"/>
      <c r="O24" s="375"/>
      <c r="P24" s="376"/>
      <c r="Q24" s="80">
        <v>35.1</v>
      </c>
      <c r="R24" s="80">
        <v>1</v>
      </c>
      <c r="S24" s="80">
        <v>1</v>
      </c>
      <c r="T24" s="80">
        <v>25</v>
      </c>
      <c r="U24" s="377">
        <v>1</v>
      </c>
      <c r="V24" s="378"/>
      <c r="W24" s="81">
        <v>0</v>
      </c>
      <c r="X24" s="81">
        <v>0</v>
      </c>
      <c r="Y24" s="81">
        <v>863.2</v>
      </c>
      <c r="Z24" s="379">
        <v>863.2</v>
      </c>
      <c r="AA24" s="380"/>
      <c r="AB24" s="381"/>
    </row>
    <row r="25" spans="1:28" ht="22.5">
      <c r="A25" s="78">
        <v>4</v>
      </c>
      <c r="B25" s="79" t="s">
        <v>310</v>
      </c>
      <c r="C25" s="80">
        <v>0</v>
      </c>
      <c r="D25" s="80">
        <v>0</v>
      </c>
      <c r="E25" s="80">
        <v>2.4592</v>
      </c>
      <c r="F25" s="374">
        <v>0</v>
      </c>
      <c r="G25" s="375"/>
      <c r="H25" s="376"/>
      <c r="I25" s="374">
        <v>0</v>
      </c>
      <c r="J25" s="375"/>
      <c r="K25" s="375"/>
      <c r="L25" s="376"/>
      <c r="M25" s="374">
        <v>2.4592</v>
      </c>
      <c r="N25" s="375"/>
      <c r="O25" s="375"/>
      <c r="P25" s="376"/>
      <c r="Q25" s="80">
        <v>43.5</v>
      </c>
      <c r="R25" s="80">
        <v>1</v>
      </c>
      <c r="S25" s="80">
        <v>1</v>
      </c>
      <c r="T25" s="80">
        <v>25</v>
      </c>
      <c r="U25" s="377">
        <v>1</v>
      </c>
      <c r="V25" s="378"/>
      <c r="W25" s="81">
        <v>0</v>
      </c>
      <c r="X25" s="81">
        <v>0</v>
      </c>
      <c r="Y25" s="81">
        <v>2674.38</v>
      </c>
      <c r="Z25" s="379">
        <v>2674.38</v>
      </c>
      <c r="AA25" s="380"/>
      <c r="AB25" s="381"/>
    </row>
    <row r="26" spans="1:28" ht="12.75">
      <c r="A26" s="78">
        <v>5</v>
      </c>
      <c r="B26" s="79" t="s">
        <v>309</v>
      </c>
      <c r="C26" s="80">
        <v>0</v>
      </c>
      <c r="D26" s="80">
        <v>0</v>
      </c>
      <c r="E26" s="80">
        <v>12.7878</v>
      </c>
      <c r="F26" s="374">
        <v>0</v>
      </c>
      <c r="G26" s="375"/>
      <c r="H26" s="376"/>
      <c r="I26" s="374">
        <v>0</v>
      </c>
      <c r="J26" s="375"/>
      <c r="K26" s="375"/>
      <c r="L26" s="376"/>
      <c r="M26" s="374">
        <v>12.7878</v>
      </c>
      <c r="N26" s="375"/>
      <c r="O26" s="375"/>
      <c r="P26" s="376"/>
      <c r="Q26" s="80">
        <v>1.5</v>
      </c>
      <c r="R26" s="80">
        <v>1</v>
      </c>
      <c r="S26" s="80">
        <v>1</v>
      </c>
      <c r="T26" s="80">
        <v>25</v>
      </c>
      <c r="U26" s="377">
        <v>1</v>
      </c>
      <c r="V26" s="378"/>
      <c r="W26" s="81">
        <v>0</v>
      </c>
      <c r="X26" s="81">
        <v>0</v>
      </c>
      <c r="Y26" s="81">
        <v>479.54</v>
      </c>
      <c r="Z26" s="379">
        <v>479.54</v>
      </c>
      <c r="AA26" s="380"/>
      <c r="AB26" s="381"/>
    </row>
    <row r="27" spans="1:28" ht="12.75">
      <c r="A27" s="78">
        <v>6</v>
      </c>
      <c r="B27" s="79" t="s">
        <v>308</v>
      </c>
      <c r="C27" s="80">
        <v>0</v>
      </c>
      <c r="D27" s="80">
        <v>0</v>
      </c>
      <c r="E27" s="80">
        <v>2.71E-05</v>
      </c>
      <c r="F27" s="374">
        <v>0</v>
      </c>
      <c r="G27" s="375"/>
      <c r="H27" s="376"/>
      <c r="I27" s="374">
        <v>0</v>
      </c>
      <c r="J27" s="375"/>
      <c r="K27" s="375"/>
      <c r="L27" s="376"/>
      <c r="M27" s="374">
        <v>2.71E-05</v>
      </c>
      <c r="N27" s="375"/>
      <c r="O27" s="375"/>
      <c r="P27" s="376"/>
      <c r="Q27" s="80">
        <v>5247490.6</v>
      </c>
      <c r="R27" s="80">
        <v>1</v>
      </c>
      <c r="S27" s="80">
        <v>1</v>
      </c>
      <c r="T27" s="80">
        <v>25</v>
      </c>
      <c r="U27" s="377">
        <v>1</v>
      </c>
      <c r="V27" s="378"/>
      <c r="W27" s="81">
        <v>0</v>
      </c>
      <c r="X27" s="81">
        <v>0</v>
      </c>
      <c r="Y27" s="81">
        <v>3555.17</v>
      </c>
      <c r="Z27" s="379">
        <v>3555.17</v>
      </c>
      <c r="AA27" s="380"/>
      <c r="AB27" s="381"/>
    </row>
    <row r="28" spans="1:28" ht="12.75">
      <c r="A28" s="78">
        <v>7</v>
      </c>
      <c r="B28" s="79" t="s">
        <v>307</v>
      </c>
      <c r="C28" s="80">
        <v>0</v>
      </c>
      <c r="D28" s="80">
        <v>0</v>
      </c>
      <c r="E28" s="80">
        <v>0.2459</v>
      </c>
      <c r="F28" s="374">
        <v>0</v>
      </c>
      <c r="G28" s="375"/>
      <c r="H28" s="376"/>
      <c r="I28" s="374">
        <v>0</v>
      </c>
      <c r="J28" s="375"/>
      <c r="K28" s="375"/>
      <c r="L28" s="376"/>
      <c r="M28" s="374">
        <v>0.2459</v>
      </c>
      <c r="N28" s="375"/>
      <c r="O28" s="375"/>
      <c r="P28" s="376"/>
      <c r="Q28" s="80">
        <v>1748.5</v>
      </c>
      <c r="R28" s="80">
        <v>1</v>
      </c>
      <c r="S28" s="80">
        <v>1</v>
      </c>
      <c r="T28" s="80">
        <v>25</v>
      </c>
      <c r="U28" s="377">
        <v>1</v>
      </c>
      <c r="V28" s="378"/>
      <c r="W28" s="81">
        <v>0</v>
      </c>
      <c r="X28" s="81">
        <v>0</v>
      </c>
      <c r="Y28" s="81">
        <v>10748.9</v>
      </c>
      <c r="Z28" s="379">
        <v>10748.9</v>
      </c>
      <c r="AA28" s="380"/>
      <c r="AB28" s="381"/>
    </row>
    <row r="29" spans="1:28" ht="12.75">
      <c r="A29" s="78">
        <v>8</v>
      </c>
      <c r="B29" s="82" t="s">
        <v>306</v>
      </c>
      <c r="C29" s="83">
        <v>0</v>
      </c>
      <c r="D29" s="83">
        <v>0</v>
      </c>
      <c r="E29" s="83">
        <v>5.9021</v>
      </c>
      <c r="F29" s="382">
        <v>0</v>
      </c>
      <c r="G29" s="383"/>
      <c r="H29" s="384"/>
      <c r="I29" s="382">
        <v>0</v>
      </c>
      <c r="J29" s="383"/>
      <c r="K29" s="383"/>
      <c r="L29" s="384"/>
      <c r="M29" s="382">
        <v>5.9021</v>
      </c>
      <c r="N29" s="383"/>
      <c r="O29" s="383"/>
      <c r="P29" s="384"/>
      <c r="Q29" s="83">
        <v>6.4</v>
      </c>
      <c r="R29" s="83">
        <v>1</v>
      </c>
      <c r="S29" s="83">
        <v>1</v>
      </c>
      <c r="T29" s="83">
        <v>25</v>
      </c>
      <c r="U29" s="385">
        <v>1</v>
      </c>
      <c r="V29" s="386"/>
      <c r="W29" s="84">
        <v>0</v>
      </c>
      <c r="X29" s="84">
        <v>0</v>
      </c>
      <c r="Y29" s="84">
        <v>944.34</v>
      </c>
      <c r="Z29" s="387">
        <v>944.34</v>
      </c>
      <c r="AA29" s="380"/>
      <c r="AB29" s="381"/>
    </row>
    <row r="30" spans="1:28" ht="12.75">
      <c r="A30" s="368" t="s">
        <v>314</v>
      </c>
      <c r="B30" s="368"/>
      <c r="C30" s="85" t="s">
        <v>315</v>
      </c>
      <c r="D30" s="85" t="s">
        <v>315</v>
      </c>
      <c r="E30" s="85" t="s">
        <v>315</v>
      </c>
      <c r="F30" s="369" t="s">
        <v>315</v>
      </c>
      <c r="G30" s="370"/>
      <c r="H30" s="370"/>
      <c r="I30" s="369" t="s">
        <v>315</v>
      </c>
      <c r="J30" s="369"/>
      <c r="K30" s="369"/>
      <c r="L30" s="369"/>
      <c r="M30" s="369" t="s">
        <v>315</v>
      </c>
      <c r="N30" s="369"/>
      <c r="O30" s="369"/>
      <c r="P30" s="369"/>
      <c r="Q30" s="85" t="s">
        <v>315</v>
      </c>
      <c r="R30" s="85" t="s">
        <v>315</v>
      </c>
      <c r="S30" s="85" t="s">
        <v>315</v>
      </c>
      <c r="T30" s="85" t="s">
        <v>315</v>
      </c>
      <c r="U30" s="369" t="s">
        <v>315</v>
      </c>
      <c r="V30" s="369"/>
      <c r="W30" s="81">
        <f>SUM(W22:W29)</f>
        <v>0</v>
      </c>
      <c r="X30" s="81">
        <f>SUM(X22:X29)</f>
        <v>0</v>
      </c>
      <c r="Y30" s="81">
        <f>SUM(Y22:Y29)</f>
        <v>77365.73999999999</v>
      </c>
      <c r="Z30" s="371">
        <f>SUM(Z22:Z29)</f>
        <v>77365.73999999999</v>
      </c>
      <c r="AA30" s="372"/>
      <c r="AB30" s="373"/>
    </row>
    <row r="31" spans="1:28" ht="12.75">
      <c r="A31" s="86" t="s">
        <v>316</v>
      </c>
      <c r="B31" s="87"/>
      <c r="C31" s="88" t="s">
        <v>315</v>
      </c>
      <c r="D31" s="88" t="s">
        <v>315</v>
      </c>
      <c r="E31" s="88" t="s">
        <v>315</v>
      </c>
      <c r="F31" s="359" t="s">
        <v>315</v>
      </c>
      <c r="G31" s="360"/>
      <c r="H31" s="361"/>
      <c r="I31" s="359" t="s">
        <v>315</v>
      </c>
      <c r="J31" s="362"/>
      <c r="K31" s="362"/>
      <c r="L31" s="363"/>
      <c r="M31" s="359" t="s">
        <v>315</v>
      </c>
      <c r="N31" s="362"/>
      <c r="O31" s="362"/>
      <c r="P31" s="363"/>
      <c r="Q31" s="88" t="s">
        <v>315</v>
      </c>
      <c r="R31" s="88" t="s">
        <v>315</v>
      </c>
      <c r="S31" s="88" t="s">
        <v>315</v>
      </c>
      <c r="T31" s="88" t="s">
        <v>315</v>
      </c>
      <c r="U31" s="359" t="s">
        <v>315</v>
      </c>
      <c r="V31" s="363"/>
      <c r="W31" s="89">
        <f>SUM(W21:W30)/2</f>
        <v>0</v>
      </c>
      <c r="X31" s="89">
        <f>SUM(X21:X30)/2</f>
        <v>0</v>
      </c>
      <c r="Y31" s="89">
        <f>SUM(Y21:Y30)/2</f>
        <v>77365.73999999999</v>
      </c>
      <c r="Z31" s="365">
        <f>SUM(Z21:Z30)/2</f>
        <v>77365.73999999999</v>
      </c>
      <c r="AA31" s="366"/>
      <c r="AB31" s="367"/>
    </row>
    <row r="32" spans="1:28" ht="46.5" customHeight="1">
      <c r="A32" s="357" t="s">
        <v>317</v>
      </c>
      <c r="B32" s="358"/>
      <c r="C32" s="88" t="s">
        <v>315</v>
      </c>
      <c r="D32" s="88" t="s">
        <v>315</v>
      </c>
      <c r="E32" s="88" t="s">
        <v>315</v>
      </c>
      <c r="F32" s="359" t="s">
        <v>315</v>
      </c>
      <c r="G32" s="360"/>
      <c r="H32" s="361"/>
      <c r="I32" s="359" t="s">
        <v>315</v>
      </c>
      <c r="J32" s="362"/>
      <c r="K32" s="362"/>
      <c r="L32" s="363"/>
      <c r="M32" s="359" t="s">
        <v>315</v>
      </c>
      <c r="N32" s="362"/>
      <c r="O32" s="362"/>
      <c r="P32" s="363"/>
      <c r="Q32" s="88" t="s">
        <v>315</v>
      </c>
      <c r="R32" s="88" t="s">
        <v>315</v>
      </c>
      <c r="S32" s="88" t="s">
        <v>315</v>
      </c>
      <c r="T32" s="88" t="s">
        <v>315</v>
      </c>
      <c r="U32" s="359" t="s">
        <v>315</v>
      </c>
      <c r="V32" s="363"/>
      <c r="W32" s="90"/>
      <c r="X32" s="90"/>
      <c r="Y32" s="90"/>
      <c r="Z32" s="346"/>
      <c r="AA32" s="347"/>
      <c r="AB32" s="348"/>
    </row>
    <row r="33" spans="1:28" ht="13.5" customHeight="1">
      <c r="A33" s="357" t="s">
        <v>292</v>
      </c>
      <c r="B33" s="358"/>
      <c r="C33" s="88" t="s">
        <v>315</v>
      </c>
      <c r="D33" s="88" t="s">
        <v>315</v>
      </c>
      <c r="E33" s="88" t="s">
        <v>315</v>
      </c>
      <c r="F33" s="359" t="s">
        <v>315</v>
      </c>
      <c r="G33" s="360"/>
      <c r="H33" s="361"/>
      <c r="I33" s="359" t="s">
        <v>315</v>
      </c>
      <c r="J33" s="362"/>
      <c r="K33" s="362"/>
      <c r="L33" s="363"/>
      <c r="M33" s="359" t="s">
        <v>315</v>
      </c>
      <c r="N33" s="362"/>
      <c r="O33" s="362"/>
      <c r="P33" s="363"/>
      <c r="Q33" s="88" t="s">
        <v>315</v>
      </c>
      <c r="R33" s="88" t="s">
        <v>315</v>
      </c>
      <c r="S33" s="88" t="s">
        <v>315</v>
      </c>
      <c r="T33" s="88" t="s">
        <v>315</v>
      </c>
      <c r="U33" s="359" t="s">
        <v>315</v>
      </c>
      <c r="V33" s="363"/>
      <c r="W33" s="88" t="s">
        <v>315</v>
      </c>
      <c r="X33" s="88" t="s">
        <v>315</v>
      </c>
      <c r="Y33" s="88" t="s">
        <v>315</v>
      </c>
      <c r="Z33" s="359" t="s">
        <v>315</v>
      </c>
      <c r="AA33" s="362"/>
      <c r="AB33" s="364"/>
    </row>
    <row r="34" spans="1:28" ht="15" customHeight="1">
      <c r="A34" s="91"/>
      <c r="B34" s="92"/>
      <c r="C34" s="93"/>
      <c r="D34" s="93"/>
      <c r="E34" s="93"/>
      <c r="F34" s="343"/>
      <c r="G34" s="344"/>
      <c r="H34" s="345"/>
      <c r="I34" s="343"/>
      <c r="J34" s="344"/>
      <c r="K34" s="344"/>
      <c r="L34" s="345"/>
      <c r="M34" s="343"/>
      <c r="N34" s="344"/>
      <c r="O34" s="344"/>
      <c r="P34" s="345"/>
      <c r="Q34" s="93"/>
      <c r="R34" s="93"/>
      <c r="S34" s="93"/>
      <c r="T34" s="93"/>
      <c r="U34" s="343"/>
      <c r="V34" s="345"/>
      <c r="W34" s="90"/>
      <c r="X34" s="90"/>
      <c r="Y34" s="90"/>
      <c r="Z34" s="346"/>
      <c r="AA34" s="347"/>
      <c r="AB34" s="348"/>
    </row>
    <row r="35" spans="1:28" ht="13.5" thickBot="1">
      <c r="A35" s="94"/>
      <c r="B35" s="95"/>
      <c r="C35" s="96"/>
      <c r="D35" s="96"/>
      <c r="E35" s="96"/>
      <c r="F35" s="349"/>
      <c r="G35" s="350"/>
      <c r="H35" s="351"/>
      <c r="I35" s="349"/>
      <c r="J35" s="350"/>
      <c r="K35" s="350"/>
      <c r="L35" s="351"/>
      <c r="M35" s="349"/>
      <c r="N35" s="350"/>
      <c r="O35" s="350"/>
      <c r="P35" s="351"/>
      <c r="Q35" s="96"/>
      <c r="R35" s="96"/>
      <c r="S35" s="96"/>
      <c r="T35" s="96"/>
      <c r="U35" s="352"/>
      <c r="V35" s="353"/>
      <c r="W35" s="97"/>
      <c r="X35" s="97"/>
      <c r="Y35" s="97"/>
      <c r="Z35" s="354"/>
      <c r="AA35" s="355"/>
      <c r="AB35" s="356"/>
    </row>
    <row r="36" spans="2:8" ht="6.75" customHeight="1">
      <c r="B36" s="51"/>
      <c r="C36" s="51"/>
      <c r="D36" s="51"/>
      <c r="E36" s="51"/>
      <c r="F36" s="51"/>
      <c r="G36" s="51"/>
      <c r="H36" s="51"/>
    </row>
    <row r="37" spans="2:24" ht="12.75">
      <c r="B37" s="98" t="s">
        <v>318</v>
      </c>
      <c r="C37" s="51"/>
      <c r="D37" s="51"/>
      <c r="E37" s="51"/>
      <c r="F37" s="51"/>
      <c r="G37" s="51"/>
      <c r="H37" s="51"/>
      <c r="S37" s="51"/>
      <c r="T37" s="51"/>
      <c r="U37" s="51"/>
      <c r="V37" s="51"/>
      <c r="W37" s="51"/>
      <c r="X37" s="51"/>
    </row>
    <row r="38" spans="2:24" ht="12.75">
      <c r="B38" s="51"/>
      <c r="C38" s="51"/>
      <c r="D38" s="51"/>
      <c r="E38" s="51"/>
      <c r="F38" s="51"/>
      <c r="G38" s="51"/>
      <c r="H38" s="51"/>
      <c r="S38" s="51"/>
      <c r="T38" s="51"/>
      <c r="U38" s="51"/>
      <c r="V38" s="51"/>
      <c r="W38" s="51"/>
      <c r="X38" s="51"/>
    </row>
    <row r="39" spans="2:24" ht="12.75">
      <c r="B39" s="51" t="s">
        <v>319</v>
      </c>
      <c r="C39" s="74"/>
      <c r="D39" s="74"/>
      <c r="E39" s="51"/>
      <c r="F39" s="51"/>
      <c r="G39" s="21"/>
      <c r="H39" s="21"/>
      <c r="J39" s="21"/>
      <c r="K39" s="21"/>
      <c r="M39" s="21"/>
      <c r="N39" s="21"/>
      <c r="O39" s="21"/>
      <c r="P39" s="21"/>
      <c r="S39" s="51"/>
      <c r="T39" s="51"/>
      <c r="U39" s="51"/>
      <c r="V39" s="51"/>
      <c r="W39" s="51"/>
      <c r="X39" s="51"/>
    </row>
    <row r="40" spans="4:24" ht="12.75">
      <c r="D40" s="99" t="s">
        <v>320</v>
      </c>
      <c r="E40" s="51"/>
      <c r="F40" s="51"/>
      <c r="G40" s="51"/>
      <c r="H40" s="100" t="s">
        <v>321</v>
      </c>
      <c r="I40" s="101"/>
      <c r="J40" s="101"/>
      <c r="K40" s="101"/>
      <c r="S40" s="51"/>
      <c r="T40" s="51"/>
      <c r="U40" s="51"/>
      <c r="V40" s="51"/>
      <c r="W40" s="51"/>
      <c r="X40" s="51"/>
    </row>
    <row r="41" spans="3:24" ht="12.75">
      <c r="C41" s="51"/>
      <c r="D41" s="51"/>
      <c r="E41" s="51"/>
      <c r="F41" s="51"/>
      <c r="G41" s="51"/>
      <c r="H41" s="51"/>
      <c r="S41" s="51"/>
      <c r="T41" s="51"/>
      <c r="U41" s="51"/>
      <c r="V41" s="51"/>
      <c r="W41" s="51"/>
      <c r="X41" s="51"/>
    </row>
    <row r="42" spans="3:24" ht="12.75">
      <c r="C42" s="51"/>
      <c r="D42" s="51"/>
      <c r="E42" s="51"/>
      <c r="F42" s="51"/>
      <c r="G42" s="51"/>
      <c r="H42" s="51"/>
      <c r="S42" s="102"/>
      <c r="T42" s="102"/>
      <c r="U42" s="102"/>
      <c r="V42" s="102"/>
      <c r="W42" s="51"/>
      <c r="X42" s="51"/>
    </row>
    <row r="43" spans="3:8" ht="12.75">
      <c r="C43" s="103"/>
      <c r="D43" s="103"/>
      <c r="E43" s="51"/>
      <c r="F43" s="51"/>
      <c r="G43" s="51"/>
      <c r="H43" s="51"/>
    </row>
    <row r="44" spans="3:8" ht="12.75">
      <c r="C44" s="103"/>
      <c r="D44" s="103"/>
      <c r="E44" s="51"/>
      <c r="F44" s="51"/>
      <c r="G44" s="51"/>
      <c r="H44" s="51"/>
    </row>
    <row r="45" spans="3:8" ht="12.75">
      <c r="C45" s="103"/>
      <c r="D45" s="103"/>
      <c r="E45" s="51"/>
      <c r="F45" s="51"/>
      <c r="G45" s="51"/>
      <c r="H45" s="51"/>
    </row>
    <row r="46" spans="3:8" ht="12.75">
      <c r="C46" s="51"/>
      <c r="D46" s="51"/>
      <c r="E46" s="51"/>
      <c r="F46" s="51"/>
      <c r="G46" s="51"/>
      <c r="H46" s="51"/>
    </row>
  </sheetData>
  <sheetProtection/>
  <mergeCells count="97">
    <mergeCell ref="AL2:AN2"/>
    <mergeCell ref="AO2:AQ2"/>
    <mergeCell ref="B15:D15"/>
    <mergeCell ref="G15:Q15"/>
    <mergeCell ref="G16:Q16"/>
    <mergeCell ref="A18:A19"/>
    <mergeCell ref="B18:B19"/>
    <mergeCell ref="C18:D18"/>
    <mergeCell ref="E18:E19"/>
    <mergeCell ref="F18:P18"/>
    <mergeCell ref="Q18:Q19"/>
    <mergeCell ref="R18:T18"/>
    <mergeCell ref="U18:V19"/>
    <mergeCell ref="W18:Y18"/>
    <mergeCell ref="Z18:AB19"/>
    <mergeCell ref="F19:H19"/>
    <mergeCell ref="I19:L19"/>
    <mergeCell ref="M19:P19"/>
    <mergeCell ref="F20:H20"/>
    <mergeCell ref="I20:L20"/>
    <mergeCell ref="M20:P20"/>
    <mergeCell ref="U20:V20"/>
    <mergeCell ref="Z20:AB20"/>
    <mergeCell ref="A21:AB21"/>
    <mergeCell ref="F22:H22"/>
    <mergeCell ref="I22:L22"/>
    <mergeCell ref="M22:P22"/>
    <mergeCell ref="U22:V22"/>
    <mergeCell ref="Z22:AB22"/>
    <mergeCell ref="F23:H23"/>
    <mergeCell ref="I23:L23"/>
    <mergeCell ref="M23:P23"/>
    <mergeCell ref="U23:V23"/>
    <mergeCell ref="Z23:AB23"/>
    <mergeCell ref="F24:H24"/>
    <mergeCell ref="I24:L24"/>
    <mergeCell ref="M24:P24"/>
    <mergeCell ref="U24:V24"/>
    <mergeCell ref="Z24:AB24"/>
    <mergeCell ref="F25:H25"/>
    <mergeCell ref="I25:L25"/>
    <mergeCell ref="M25:P25"/>
    <mergeCell ref="U25:V25"/>
    <mergeCell ref="Z25:AB25"/>
    <mergeCell ref="F26:H26"/>
    <mergeCell ref="I26:L26"/>
    <mergeCell ref="M26:P26"/>
    <mergeCell ref="U26:V26"/>
    <mergeCell ref="Z26:AB26"/>
    <mergeCell ref="F27:H27"/>
    <mergeCell ref="I27:L27"/>
    <mergeCell ref="M27:P27"/>
    <mergeCell ref="U27:V27"/>
    <mergeCell ref="Z27:AB27"/>
    <mergeCell ref="F28:H28"/>
    <mergeCell ref="I28:L28"/>
    <mergeCell ref="M28:P28"/>
    <mergeCell ref="U28:V28"/>
    <mergeCell ref="Z28:AB28"/>
    <mergeCell ref="F29:H29"/>
    <mergeCell ref="I29:L29"/>
    <mergeCell ref="M29:P29"/>
    <mergeCell ref="U29:V29"/>
    <mergeCell ref="Z29:AB29"/>
    <mergeCell ref="A30:B30"/>
    <mergeCell ref="F30:H30"/>
    <mergeCell ref="I30:L30"/>
    <mergeCell ref="M30:P30"/>
    <mergeCell ref="U30:V30"/>
    <mergeCell ref="Z30:AB30"/>
    <mergeCell ref="F31:H31"/>
    <mergeCell ref="I31:L31"/>
    <mergeCell ref="M31:P31"/>
    <mergeCell ref="U31:V31"/>
    <mergeCell ref="Z31:AB31"/>
    <mergeCell ref="A32:B32"/>
    <mergeCell ref="F32:H32"/>
    <mergeCell ref="I32:L32"/>
    <mergeCell ref="M32:P32"/>
    <mergeCell ref="U32:V32"/>
    <mergeCell ref="Z32:AB32"/>
    <mergeCell ref="A33:B33"/>
    <mergeCell ref="F33:H33"/>
    <mergeCell ref="I33:L33"/>
    <mergeCell ref="M33:P33"/>
    <mergeCell ref="U33:V33"/>
    <mergeCell ref="Z33:AB33"/>
    <mergeCell ref="F34:H34"/>
    <mergeCell ref="I34:L34"/>
    <mergeCell ref="M34:P34"/>
    <mergeCell ref="U34:V34"/>
    <mergeCell ref="Z34:AB34"/>
    <mergeCell ref="F35:H35"/>
    <mergeCell ref="I35:L35"/>
    <mergeCell ref="M35:P35"/>
    <mergeCell ref="U35:V35"/>
    <mergeCell ref="Z35:AB35"/>
  </mergeCells>
  <printOptions/>
  <pageMargins left="0.1968503937007874" right="0.1968503937007874" top="0.3937007874015748" bottom="0.3937007874015748" header="0" footer="0"/>
  <pageSetup fitToHeight="0" fitToWidth="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G46"/>
  <sheetViews>
    <sheetView showGridLines="0" zoomScaleSheetLayoutView="100" zoomScalePageLayoutView="0" workbookViewId="0" topLeftCell="A1">
      <selection activeCell="C9" sqref="C9"/>
    </sheetView>
  </sheetViews>
  <sheetFormatPr defaultColWidth="13.25390625" defaultRowHeight="12.75"/>
  <cols>
    <col min="1" max="1" width="3.125" style="0" bestFit="1" customWidth="1"/>
    <col min="2" max="2" width="27.125" style="0" customWidth="1"/>
    <col min="3" max="3" width="5.875" style="0" customWidth="1"/>
    <col min="4" max="4" width="14.75390625" style="0" customWidth="1"/>
    <col min="5" max="5" width="10.375" style="0" customWidth="1"/>
    <col min="6" max="6" width="2.75390625" style="0" customWidth="1"/>
    <col min="7" max="8" width="2.25390625" style="0" customWidth="1"/>
    <col min="9" max="9" width="1.75390625" style="0" customWidth="1"/>
    <col min="10" max="11" width="2.25390625" style="0" customWidth="1"/>
    <col min="12" max="12" width="3.00390625" style="0" customWidth="1"/>
    <col min="13" max="13" width="2.25390625" style="0" customWidth="1"/>
    <col min="14" max="14" width="3.625" style="0" customWidth="1"/>
    <col min="15" max="16" width="2.25390625" style="0" customWidth="1"/>
    <col min="17" max="17" width="9.25390625" style="0" customWidth="1"/>
    <col min="18" max="18" width="8.00390625" style="0" customWidth="1"/>
    <col min="19" max="19" width="7.00390625" style="0" customWidth="1"/>
    <col min="20" max="20" width="6.25390625" style="0" customWidth="1"/>
    <col min="21" max="21" width="3.625" style="0" customWidth="1"/>
    <col min="22" max="22" width="2.25390625" style="0" customWidth="1"/>
    <col min="23" max="23" width="8.75390625" style="0" customWidth="1"/>
    <col min="24" max="24" width="9.75390625" style="0" customWidth="1"/>
    <col min="25" max="25" width="10.375" style="0" customWidth="1"/>
    <col min="26" max="26" width="2.75390625" style="0" customWidth="1"/>
    <col min="27" max="28" width="2.25390625" style="0" customWidth="1"/>
    <col min="29" max="96" width="12.25390625" style="0" customWidth="1"/>
  </cols>
  <sheetData>
    <row r="1" spans="38:43" ht="0.75" customHeight="1">
      <c r="AL1" s="51"/>
      <c r="AM1" s="51"/>
      <c r="AN1" s="51"/>
      <c r="AO1" s="51"/>
      <c r="AP1" s="51"/>
      <c r="AQ1" s="51"/>
    </row>
    <row r="2" spans="1:189" ht="12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 t="s">
        <v>275</v>
      </c>
      <c r="W2" s="52"/>
      <c r="X2" s="53"/>
      <c r="Y2" s="53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4"/>
      <c r="AK2" s="52"/>
      <c r="AL2" s="423"/>
      <c r="AM2" s="423"/>
      <c r="AN2" s="423"/>
      <c r="AO2" s="423"/>
      <c r="AP2" s="423"/>
      <c r="AQ2" s="423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5"/>
      <c r="FO2" s="56"/>
      <c r="FP2" s="57"/>
      <c r="FQ2" s="57"/>
      <c r="FR2" s="57"/>
      <c r="FS2" s="57"/>
      <c r="FT2" s="57"/>
      <c r="FU2" s="57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</row>
    <row r="3" spans="1:189" ht="2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9"/>
      <c r="AM3" s="59"/>
      <c r="AN3" s="59"/>
      <c r="AO3" s="59"/>
      <c r="AP3" s="59"/>
      <c r="AQ3" s="59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9"/>
      <c r="FO3" s="59"/>
      <c r="FP3" s="59"/>
      <c r="FQ3" s="59"/>
      <c r="FR3" s="59"/>
      <c r="FS3" s="59"/>
      <c r="FT3" s="59"/>
      <c r="FU3" s="59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</row>
    <row r="4" ht="12.75">
      <c r="E4" s="60" t="s">
        <v>276</v>
      </c>
    </row>
    <row r="5" spans="2:3" ht="12.75">
      <c r="B5" s="51"/>
      <c r="C5" s="60" t="s">
        <v>277</v>
      </c>
    </row>
    <row r="6" spans="2:3" ht="7.5" customHeight="1">
      <c r="B6" s="51"/>
      <c r="C6" s="60"/>
    </row>
    <row r="7" spans="2:29" ht="12.75">
      <c r="B7" s="51" t="s">
        <v>278</v>
      </c>
      <c r="C7" s="60"/>
      <c r="D7" s="61"/>
      <c r="E7" s="61"/>
      <c r="F7" s="61"/>
      <c r="G7" s="61"/>
      <c r="H7" s="61"/>
      <c r="I7" s="62"/>
      <c r="J7" s="62"/>
      <c r="K7" s="62"/>
      <c r="L7" s="62"/>
      <c r="M7" s="62"/>
      <c r="N7" s="62"/>
      <c r="O7" s="62"/>
      <c r="P7" s="63"/>
      <c r="Q7" s="64"/>
      <c r="R7" s="65"/>
      <c r="S7" s="65"/>
      <c r="T7" s="65"/>
      <c r="U7" s="65"/>
      <c r="V7" s="65"/>
      <c r="W7" s="65"/>
      <c r="X7" s="65"/>
      <c r="Y7" s="62"/>
      <c r="Z7" s="62"/>
      <c r="AA7" s="62"/>
      <c r="AB7" s="62"/>
      <c r="AC7" s="62"/>
    </row>
    <row r="8" spans="2:29" ht="4.5" customHeight="1">
      <c r="B8" s="66"/>
      <c r="C8" s="60"/>
      <c r="D8" s="61"/>
      <c r="E8" s="61"/>
      <c r="F8" s="61"/>
      <c r="G8" s="61"/>
      <c r="H8" s="61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</row>
    <row r="9" spans="2:29" ht="12.75">
      <c r="B9" s="66" t="s">
        <v>280</v>
      </c>
      <c r="C9" s="67" t="s">
        <v>329</v>
      </c>
      <c r="D9" s="64"/>
      <c r="E9" s="64"/>
      <c r="F9" s="64"/>
      <c r="G9" s="64"/>
      <c r="H9" s="64"/>
      <c r="I9" s="65"/>
      <c r="J9" s="65"/>
      <c r="K9" s="65"/>
      <c r="L9" s="68"/>
      <c r="M9" s="65"/>
      <c r="N9" s="65"/>
      <c r="O9" s="65"/>
      <c r="P9" s="65"/>
      <c r="Q9" s="65"/>
      <c r="R9" s="65"/>
      <c r="S9" s="65"/>
      <c r="T9" s="65"/>
      <c r="U9" s="62"/>
      <c r="V9" s="62"/>
      <c r="W9" s="62"/>
      <c r="X9" s="62"/>
      <c r="Y9" s="62"/>
      <c r="Z9" s="62"/>
      <c r="AA9" s="62"/>
      <c r="AB9" s="62"/>
      <c r="AC9" s="62"/>
    </row>
    <row r="10" spans="1:29" ht="8.25" customHeight="1">
      <c r="A10" s="51"/>
      <c r="B10" s="61"/>
      <c r="C10" s="61"/>
      <c r="D10" s="61"/>
      <c r="E10" s="61"/>
      <c r="F10" s="61"/>
      <c r="G10" s="61"/>
      <c r="H10" s="61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</row>
    <row r="11" spans="2:29" ht="12.75">
      <c r="B11" s="66" t="s">
        <v>282</v>
      </c>
      <c r="C11" s="67"/>
      <c r="D11" s="64"/>
      <c r="E11" s="64"/>
      <c r="F11" s="64"/>
      <c r="G11" s="64"/>
      <c r="H11" s="64"/>
      <c r="I11" s="65"/>
      <c r="J11" s="65"/>
      <c r="K11" s="65"/>
      <c r="L11" s="68"/>
      <c r="M11" s="65"/>
      <c r="N11" s="65"/>
      <c r="O11" s="65"/>
      <c r="P11" s="65"/>
      <c r="Q11" s="65"/>
      <c r="R11" s="65"/>
      <c r="S11" s="65"/>
      <c r="T11" s="65"/>
      <c r="U11" s="62"/>
      <c r="V11" s="62"/>
      <c r="W11" s="62"/>
      <c r="X11" s="62"/>
      <c r="Y11" s="62"/>
      <c r="Z11" s="62"/>
      <c r="AA11" s="62"/>
      <c r="AB11" s="62"/>
      <c r="AC11" s="62"/>
    </row>
    <row r="12" spans="2:29" ht="9" customHeight="1">
      <c r="B12" s="66"/>
      <c r="C12" s="61"/>
      <c r="D12" s="61"/>
      <c r="E12" s="61"/>
      <c r="F12" s="61"/>
      <c r="G12" s="61"/>
      <c r="H12" s="61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</row>
    <row r="13" spans="2:29" ht="12.75">
      <c r="B13" s="51" t="s">
        <v>283</v>
      </c>
      <c r="C13" s="61"/>
      <c r="D13" s="67" t="s">
        <v>329</v>
      </c>
      <c r="E13" s="64"/>
      <c r="F13" s="64"/>
      <c r="G13" s="64"/>
      <c r="H13" s="64"/>
      <c r="I13" s="65"/>
      <c r="J13" s="65"/>
      <c r="K13" s="65"/>
      <c r="L13" s="65"/>
      <c r="M13" s="68"/>
      <c r="N13" s="65"/>
      <c r="O13" s="65"/>
      <c r="P13" s="65"/>
      <c r="Q13" s="65"/>
      <c r="R13" s="65"/>
      <c r="S13" s="65"/>
      <c r="T13" s="65"/>
      <c r="U13" s="65"/>
      <c r="V13" s="62"/>
      <c r="W13" s="62"/>
      <c r="X13" s="62"/>
      <c r="Y13" s="62"/>
      <c r="Z13" s="62"/>
      <c r="AA13" s="62"/>
      <c r="AB13" s="62"/>
      <c r="AC13" s="62"/>
    </row>
    <row r="14" ht="8.25" customHeight="1"/>
    <row r="15" spans="2:29" ht="12.75">
      <c r="B15" s="424" t="s">
        <v>285</v>
      </c>
      <c r="C15" s="424"/>
      <c r="D15" s="424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AC15" s="70"/>
    </row>
    <row r="16" spans="2:29" ht="12.75">
      <c r="B16" s="69" t="s">
        <v>286</v>
      </c>
      <c r="C16" s="71"/>
      <c r="D16" s="71"/>
      <c r="E16" s="72"/>
      <c r="F16" t="s">
        <v>10</v>
      </c>
      <c r="G16" s="426"/>
      <c r="H16" s="426"/>
      <c r="I16" s="426"/>
      <c r="J16" s="426"/>
      <c r="K16" s="426"/>
      <c r="L16" s="426"/>
      <c r="M16" s="426"/>
      <c r="N16" s="426"/>
      <c r="O16" s="426"/>
      <c r="P16" s="426"/>
      <c r="Q16" s="426"/>
      <c r="S16" s="73" t="s">
        <v>287</v>
      </c>
      <c r="T16" s="67"/>
      <c r="U16" s="74"/>
      <c r="V16" s="74"/>
      <c r="W16" s="74"/>
      <c r="X16" s="74"/>
      <c r="Y16" s="74"/>
      <c r="Z16" s="74"/>
      <c r="AA16" s="74"/>
      <c r="AB16" s="74"/>
      <c r="AC16" s="70"/>
    </row>
    <row r="17" spans="2:8" ht="13.5" thickBot="1">
      <c r="B17" s="51"/>
      <c r="C17" s="51"/>
      <c r="D17" s="51"/>
      <c r="E17" s="51"/>
      <c r="F17" s="51"/>
      <c r="G17" s="51"/>
      <c r="H17" s="51"/>
    </row>
    <row r="18" spans="1:28" ht="39" customHeight="1">
      <c r="A18" s="427" t="s">
        <v>288</v>
      </c>
      <c r="B18" s="429" t="s">
        <v>289</v>
      </c>
      <c r="C18" s="411" t="s">
        <v>290</v>
      </c>
      <c r="D18" s="411"/>
      <c r="E18" s="411" t="s">
        <v>291</v>
      </c>
      <c r="F18" s="404" t="s">
        <v>292</v>
      </c>
      <c r="G18" s="432"/>
      <c r="H18" s="432"/>
      <c r="I18" s="432"/>
      <c r="J18" s="432"/>
      <c r="K18" s="432"/>
      <c r="L18" s="432"/>
      <c r="M18" s="432"/>
      <c r="N18" s="433"/>
      <c r="O18" s="433"/>
      <c r="P18" s="433"/>
      <c r="Q18" s="402" t="s">
        <v>293</v>
      </c>
      <c r="R18" s="404" t="s">
        <v>294</v>
      </c>
      <c r="S18" s="405"/>
      <c r="T18" s="406"/>
      <c r="U18" s="407" t="s">
        <v>295</v>
      </c>
      <c r="V18" s="408"/>
      <c r="W18" s="411" t="s">
        <v>296</v>
      </c>
      <c r="X18" s="411"/>
      <c r="Y18" s="411"/>
      <c r="Z18" s="412" t="s">
        <v>297</v>
      </c>
      <c r="AA18" s="413"/>
      <c r="AB18" s="414"/>
    </row>
    <row r="19" spans="1:28" ht="96.75" customHeight="1" thickBot="1">
      <c r="A19" s="428"/>
      <c r="B19" s="430"/>
      <c r="C19" s="75" t="s">
        <v>298</v>
      </c>
      <c r="D19" s="75" t="s">
        <v>299</v>
      </c>
      <c r="E19" s="431"/>
      <c r="F19" s="418" t="s">
        <v>298</v>
      </c>
      <c r="G19" s="419"/>
      <c r="H19" s="420"/>
      <c r="I19" s="418" t="s">
        <v>300</v>
      </c>
      <c r="J19" s="421"/>
      <c r="K19" s="421"/>
      <c r="L19" s="422"/>
      <c r="M19" s="418" t="s">
        <v>301</v>
      </c>
      <c r="N19" s="421"/>
      <c r="O19" s="421"/>
      <c r="P19" s="422"/>
      <c r="Q19" s="403"/>
      <c r="R19" s="75" t="s">
        <v>302</v>
      </c>
      <c r="S19" s="75" t="s">
        <v>303</v>
      </c>
      <c r="T19" s="75" t="s">
        <v>304</v>
      </c>
      <c r="U19" s="409"/>
      <c r="V19" s="410"/>
      <c r="W19" s="75" t="s">
        <v>298</v>
      </c>
      <c r="X19" s="75" t="s">
        <v>300</v>
      </c>
      <c r="Y19" s="75" t="s">
        <v>301</v>
      </c>
      <c r="Z19" s="415"/>
      <c r="AA19" s="416"/>
      <c r="AB19" s="417"/>
    </row>
    <row r="20" spans="1:28" ht="13.5" thickBot="1">
      <c r="A20" s="76">
        <v>1</v>
      </c>
      <c r="B20" s="77">
        <v>2</v>
      </c>
      <c r="C20" s="77">
        <v>3</v>
      </c>
      <c r="D20" s="77">
        <v>4</v>
      </c>
      <c r="E20" s="77">
        <v>5</v>
      </c>
      <c r="F20" s="392">
        <v>6</v>
      </c>
      <c r="G20" s="393"/>
      <c r="H20" s="394"/>
      <c r="I20" s="392">
        <v>7</v>
      </c>
      <c r="J20" s="395"/>
      <c r="K20" s="395"/>
      <c r="L20" s="396"/>
      <c r="M20" s="392">
        <v>8</v>
      </c>
      <c r="N20" s="395"/>
      <c r="O20" s="395"/>
      <c r="P20" s="395"/>
      <c r="Q20" s="77">
        <v>9</v>
      </c>
      <c r="R20" s="77">
        <v>10</v>
      </c>
      <c r="S20" s="77">
        <v>11</v>
      </c>
      <c r="T20" s="77">
        <v>12</v>
      </c>
      <c r="U20" s="392">
        <v>13</v>
      </c>
      <c r="V20" s="396"/>
      <c r="W20" s="77">
        <v>14</v>
      </c>
      <c r="X20" s="77">
        <v>15</v>
      </c>
      <c r="Y20" s="77">
        <v>16</v>
      </c>
      <c r="Z20" s="392">
        <v>17</v>
      </c>
      <c r="AA20" s="397"/>
      <c r="AB20" s="398"/>
    </row>
    <row r="21" spans="1:28" ht="12.75">
      <c r="A21" s="399" t="s">
        <v>330</v>
      </c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  <c r="V21" s="400"/>
      <c r="W21" s="400"/>
      <c r="X21" s="400"/>
      <c r="Y21" s="400"/>
      <c r="Z21" s="400"/>
      <c r="AA21" s="400"/>
      <c r="AB21" s="401"/>
    </row>
    <row r="22" spans="1:28" ht="12.75">
      <c r="A22" s="78">
        <v>1</v>
      </c>
      <c r="B22" s="79" t="s">
        <v>313</v>
      </c>
      <c r="C22" s="80">
        <v>0</v>
      </c>
      <c r="D22" s="80">
        <v>0</v>
      </c>
      <c r="E22" s="80">
        <v>5.9785</v>
      </c>
      <c r="F22" s="374">
        <v>0</v>
      </c>
      <c r="G22" s="388"/>
      <c r="H22" s="389"/>
      <c r="I22" s="374">
        <v>0</v>
      </c>
      <c r="J22" s="388"/>
      <c r="K22" s="388"/>
      <c r="L22" s="389"/>
      <c r="M22" s="374">
        <v>5.9785</v>
      </c>
      <c r="N22" s="388"/>
      <c r="O22" s="388"/>
      <c r="P22" s="389"/>
      <c r="Q22" s="80">
        <v>133.1</v>
      </c>
      <c r="R22" s="80">
        <v>1</v>
      </c>
      <c r="S22" s="80">
        <v>1</v>
      </c>
      <c r="T22" s="80">
        <v>25</v>
      </c>
      <c r="U22" s="377">
        <v>1</v>
      </c>
      <c r="V22" s="378"/>
      <c r="W22" s="81">
        <v>0</v>
      </c>
      <c r="X22" s="81">
        <v>0</v>
      </c>
      <c r="Y22" s="81">
        <v>19893.46</v>
      </c>
      <c r="Z22" s="390">
        <v>19893.46</v>
      </c>
      <c r="AA22" s="388"/>
      <c r="AB22" s="391"/>
    </row>
    <row r="23" spans="1:28" ht="12.75">
      <c r="A23" s="78">
        <v>2</v>
      </c>
      <c r="B23" s="79" t="s">
        <v>312</v>
      </c>
      <c r="C23" s="80">
        <v>0</v>
      </c>
      <c r="D23" s="80">
        <v>0</v>
      </c>
      <c r="E23" s="80">
        <v>0.9715</v>
      </c>
      <c r="F23" s="374">
        <v>0</v>
      </c>
      <c r="G23" s="375"/>
      <c r="H23" s="376"/>
      <c r="I23" s="374">
        <v>0</v>
      </c>
      <c r="J23" s="375"/>
      <c r="K23" s="375"/>
      <c r="L23" s="376"/>
      <c r="M23" s="374">
        <v>0.9715</v>
      </c>
      <c r="N23" s="375"/>
      <c r="O23" s="375"/>
      <c r="P23" s="376"/>
      <c r="Q23" s="80">
        <v>89.6</v>
      </c>
      <c r="R23" s="80">
        <v>1</v>
      </c>
      <c r="S23" s="80">
        <v>1</v>
      </c>
      <c r="T23" s="80">
        <v>25</v>
      </c>
      <c r="U23" s="377">
        <v>1</v>
      </c>
      <c r="V23" s="378"/>
      <c r="W23" s="81">
        <v>0</v>
      </c>
      <c r="X23" s="81">
        <v>0</v>
      </c>
      <c r="Y23" s="81">
        <v>2176.16</v>
      </c>
      <c r="Z23" s="379">
        <v>2176.16</v>
      </c>
      <c r="AA23" s="380"/>
      <c r="AB23" s="381"/>
    </row>
    <row r="24" spans="1:28" ht="12.75">
      <c r="A24" s="78">
        <v>3</v>
      </c>
      <c r="B24" s="79" t="s">
        <v>311</v>
      </c>
      <c r="C24" s="80">
        <v>0</v>
      </c>
      <c r="D24" s="80">
        <v>0</v>
      </c>
      <c r="E24" s="80">
        <v>0.3737</v>
      </c>
      <c r="F24" s="374">
        <v>0</v>
      </c>
      <c r="G24" s="375"/>
      <c r="H24" s="376"/>
      <c r="I24" s="374">
        <v>0</v>
      </c>
      <c r="J24" s="375"/>
      <c r="K24" s="375"/>
      <c r="L24" s="376"/>
      <c r="M24" s="374">
        <v>0.3737</v>
      </c>
      <c r="N24" s="375"/>
      <c r="O24" s="375"/>
      <c r="P24" s="376"/>
      <c r="Q24" s="80">
        <v>35.1</v>
      </c>
      <c r="R24" s="80">
        <v>1</v>
      </c>
      <c r="S24" s="80">
        <v>1</v>
      </c>
      <c r="T24" s="80">
        <v>25</v>
      </c>
      <c r="U24" s="377">
        <v>1</v>
      </c>
      <c r="V24" s="378"/>
      <c r="W24" s="81">
        <v>0</v>
      </c>
      <c r="X24" s="81">
        <v>0</v>
      </c>
      <c r="Y24" s="81">
        <v>327.92</v>
      </c>
      <c r="Z24" s="379">
        <v>327.92</v>
      </c>
      <c r="AA24" s="380"/>
      <c r="AB24" s="381"/>
    </row>
    <row r="25" spans="1:28" ht="22.5">
      <c r="A25" s="78">
        <v>4</v>
      </c>
      <c r="B25" s="79" t="s">
        <v>310</v>
      </c>
      <c r="C25" s="80">
        <v>0</v>
      </c>
      <c r="D25" s="80">
        <v>0</v>
      </c>
      <c r="E25" s="80">
        <v>0.9341</v>
      </c>
      <c r="F25" s="374">
        <v>0</v>
      </c>
      <c r="G25" s="375"/>
      <c r="H25" s="376"/>
      <c r="I25" s="374">
        <v>0</v>
      </c>
      <c r="J25" s="375"/>
      <c r="K25" s="375"/>
      <c r="L25" s="376"/>
      <c r="M25" s="374">
        <v>0.9341</v>
      </c>
      <c r="N25" s="375"/>
      <c r="O25" s="375"/>
      <c r="P25" s="376"/>
      <c r="Q25" s="80">
        <v>43.5</v>
      </c>
      <c r="R25" s="80">
        <v>1</v>
      </c>
      <c r="S25" s="80">
        <v>1</v>
      </c>
      <c r="T25" s="80">
        <v>25</v>
      </c>
      <c r="U25" s="377">
        <v>1</v>
      </c>
      <c r="V25" s="378"/>
      <c r="W25" s="81">
        <v>0</v>
      </c>
      <c r="X25" s="81">
        <v>0</v>
      </c>
      <c r="Y25" s="81">
        <v>1015.83</v>
      </c>
      <c r="Z25" s="379">
        <v>1015.83</v>
      </c>
      <c r="AA25" s="380"/>
      <c r="AB25" s="381"/>
    </row>
    <row r="26" spans="1:28" ht="12.75">
      <c r="A26" s="78">
        <v>5</v>
      </c>
      <c r="B26" s="79" t="s">
        <v>309</v>
      </c>
      <c r="C26" s="80">
        <v>0</v>
      </c>
      <c r="D26" s="80">
        <v>0</v>
      </c>
      <c r="E26" s="80">
        <v>4.8576</v>
      </c>
      <c r="F26" s="374">
        <v>0</v>
      </c>
      <c r="G26" s="375"/>
      <c r="H26" s="376"/>
      <c r="I26" s="374">
        <v>0</v>
      </c>
      <c r="J26" s="375"/>
      <c r="K26" s="375"/>
      <c r="L26" s="376"/>
      <c r="M26" s="374">
        <v>4.8576</v>
      </c>
      <c r="N26" s="375"/>
      <c r="O26" s="375"/>
      <c r="P26" s="376"/>
      <c r="Q26" s="80">
        <v>1.5</v>
      </c>
      <c r="R26" s="80">
        <v>1</v>
      </c>
      <c r="S26" s="80">
        <v>1</v>
      </c>
      <c r="T26" s="80">
        <v>25</v>
      </c>
      <c r="U26" s="377">
        <v>1</v>
      </c>
      <c r="V26" s="378"/>
      <c r="W26" s="81">
        <v>0</v>
      </c>
      <c r="X26" s="81">
        <v>0</v>
      </c>
      <c r="Y26" s="81">
        <v>182.16</v>
      </c>
      <c r="Z26" s="379">
        <v>182.16</v>
      </c>
      <c r="AA26" s="380"/>
      <c r="AB26" s="381"/>
    </row>
    <row r="27" spans="1:28" ht="12.75">
      <c r="A27" s="78">
        <v>6</v>
      </c>
      <c r="B27" s="79" t="s">
        <v>308</v>
      </c>
      <c r="C27" s="80">
        <v>0</v>
      </c>
      <c r="D27" s="80">
        <v>0</v>
      </c>
      <c r="E27" s="80">
        <v>1.03E-05</v>
      </c>
      <c r="F27" s="374">
        <v>0</v>
      </c>
      <c r="G27" s="375"/>
      <c r="H27" s="376"/>
      <c r="I27" s="374">
        <v>0</v>
      </c>
      <c r="J27" s="375"/>
      <c r="K27" s="375"/>
      <c r="L27" s="376"/>
      <c r="M27" s="374">
        <v>1.03E-05</v>
      </c>
      <c r="N27" s="375"/>
      <c r="O27" s="375"/>
      <c r="P27" s="376"/>
      <c r="Q27" s="80">
        <v>5247490.6</v>
      </c>
      <c r="R27" s="80">
        <v>1</v>
      </c>
      <c r="S27" s="80">
        <v>1</v>
      </c>
      <c r="T27" s="80">
        <v>25</v>
      </c>
      <c r="U27" s="377">
        <v>1</v>
      </c>
      <c r="V27" s="378"/>
      <c r="W27" s="81">
        <v>0</v>
      </c>
      <c r="X27" s="81">
        <v>0</v>
      </c>
      <c r="Y27" s="81">
        <v>1351.23</v>
      </c>
      <c r="Z27" s="379">
        <v>1351.23</v>
      </c>
      <c r="AA27" s="380"/>
      <c r="AB27" s="381"/>
    </row>
    <row r="28" spans="1:28" ht="12.75">
      <c r="A28" s="78">
        <v>7</v>
      </c>
      <c r="B28" s="79" t="s">
        <v>307</v>
      </c>
      <c r="C28" s="80">
        <v>0</v>
      </c>
      <c r="D28" s="80">
        <v>0</v>
      </c>
      <c r="E28" s="80">
        <v>0.0934</v>
      </c>
      <c r="F28" s="374">
        <v>0</v>
      </c>
      <c r="G28" s="375"/>
      <c r="H28" s="376"/>
      <c r="I28" s="374">
        <v>0</v>
      </c>
      <c r="J28" s="375"/>
      <c r="K28" s="375"/>
      <c r="L28" s="376"/>
      <c r="M28" s="374">
        <v>0.0934</v>
      </c>
      <c r="N28" s="375"/>
      <c r="O28" s="375"/>
      <c r="P28" s="376"/>
      <c r="Q28" s="80">
        <v>1748.5</v>
      </c>
      <c r="R28" s="80">
        <v>1</v>
      </c>
      <c r="S28" s="80">
        <v>1</v>
      </c>
      <c r="T28" s="80">
        <v>25</v>
      </c>
      <c r="U28" s="377">
        <v>1</v>
      </c>
      <c r="V28" s="378"/>
      <c r="W28" s="81">
        <v>0</v>
      </c>
      <c r="X28" s="81">
        <v>0</v>
      </c>
      <c r="Y28" s="81">
        <v>4082.75</v>
      </c>
      <c r="Z28" s="379">
        <v>4082.75</v>
      </c>
      <c r="AA28" s="380"/>
      <c r="AB28" s="381"/>
    </row>
    <row r="29" spans="1:28" ht="12.75">
      <c r="A29" s="78">
        <v>8</v>
      </c>
      <c r="B29" s="82" t="s">
        <v>306</v>
      </c>
      <c r="C29" s="83">
        <v>0</v>
      </c>
      <c r="D29" s="83">
        <v>0</v>
      </c>
      <c r="E29" s="83">
        <v>2.2419</v>
      </c>
      <c r="F29" s="382">
        <v>0</v>
      </c>
      <c r="G29" s="383"/>
      <c r="H29" s="384"/>
      <c r="I29" s="382">
        <v>0</v>
      </c>
      <c r="J29" s="383"/>
      <c r="K29" s="383"/>
      <c r="L29" s="384"/>
      <c r="M29" s="382">
        <v>2.2419</v>
      </c>
      <c r="N29" s="383"/>
      <c r="O29" s="383"/>
      <c r="P29" s="384"/>
      <c r="Q29" s="83">
        <v>6.4</v>
      </c>
      <c r="R29" s="83">
        <v>1</v>
      </c>
      <c r="S29" s="83">
        <v>1</v>
      </c>
      <c r="T29" s="83">
        <v>25</v>
      </c>
      <c r="U29" s="385">
        <v>1</v>
      </c>
      <c r="V29" s="386"/>
      <c r="W29" s="84">
        <v>0</v>
      </c>
      <c r="X29" s="84">
        <v>0</v>
      </c>
      <c r="Y29" s="84">
        <v>358.7</v>
      </c>
      <c r="Z29" s="387">
        <v>358.7</v>
      </c>
      <c r="AA29" s="380"/>
      <c r="AB29" s="381"/>
    </row>
    <row r="30" spans="1:28" ht="12.75">
      <c r="A30" s="368" t="s">
        <v>314</v>
      </c>
      <c r="B30" s="368"/>
      <c r="C30" s="85" t="s">
        <v>315</v>
      </c>
      <c r="D30" s="85" t="s">
        <v>315</v>
      </c>
      <c r="E30" s="85" t="s">
        <v>315</v>
      </c>
      <c r="F30" s="369" t="s">
        <v>315</v>
      </c>
      <c r="G30" s="370"/>
      <c r="H30" s="370"/>
      <c r="I30" s="369" t="s">
        <v>315</v>
      </c>
      <c r="J30" s="369"/>
      <c r="K30" s="369"/>
      <c r="L30" s="369"/>
      <c r="M30" s="369" t="s">
        <v>315</v>
      </c>
      <c r="N30" s="369"/>
      <c r="O30" s="369"/>
      <c r="P30" s="369"/>
      <c r="Q30" s="85" t="s">
        <v>315</v>
      </c>
      <c r="R30" s="85" t="s">
        <v>315</v>
      </c>
      <c r="S30" s="85" t="s">
        <v>315</v>
      </c>
      <c r="T30" s="85" t="s">
        <v>315</v>
      </c>
      <c r="U30" s="369" t="s">
        <v>315</v>
      </c>
      <c r="V30" s="369"/>
      <c r="W30" s="81">
        <f>SUM(W22:W29)</f>
        <v>0</v>
      </c>
      <c r="X30" s="81">
        <f>SUM(X22:X29)</f>
        <v>0</v>
      </c>
      <c r="Y30" s="81">
        <f>SUM(Y22:Y29)</f>
        <v>29388.21</v>
      </c>
      <c r="Z30" s="371">
        <f>SUM(Z22:Z29)</f>
        <v>29388.21</v>
      </c>
      <c r="AA30" s="372"/>
      <c r="AB30" s="373"/>
    </row>
    <row r="31" spans="1:28" ht="12.75">
      <c r="A31" s="86" t="s">
        <v>316</v>
      </c>
      <c r="B31" s="87"/>
      <c r="C31" s="88" t="s">
        <v>315</v>
      </c>
      <c r="D31" s="88" t="s">
        <v>315</v>
      </c>
      <c r="E31" s="88" t="s">
        <v>315</v>
      </c>
      <c r="F31" s="359" t="s">
        <v>315</v>
      </c>
      <c r="G31" s="360"/>
      <c r="H31" s="361"/>
      <c r="I31" s="359" t="s">
        <v>315</v>
      </c>
      <c r="J31" s="362"/>
      <c r="K31" s="362"/>
      <c r="L31" s="363"/>
      <c r="M31" s="359" t="s">
        <v>315</v>
      </c>
      <c r="N31" s="362"/>
      <c r="O31" s="362"/>
      <c r="P31" s="363"/>
      <c r="Q31" s="88" t="s">
        <v>315</v>
      </c>
      <c r="R31" s="88" t="s">
        <v>315</v>
      </c>
      <c r="S31" s="88" t="s">
        <v>315</v>
      </c>
      <c r="T31" s="88" t="s">
        <v>315</v>
      </c>
      <c r="U31" s="359" t="s">
        <v>315</v>
      </c>
      <c r="V31" s="363"/>
      <c r="W31" s="89">
        <f>SUM(W21:W30)/2</f>
        <v>0</v>
      </c>
      <c r="X31" s="89">
        <f>SUM(X21:X30)/2</f>
        <v>0</v>
      </c>
      <c r="Y31" s="89">
        <f>SUM(Y21:Y30)/2</f>
        <v>29388.21</v>
      </c>
      <c r="Z31" s="365">
        <f>SUM(Z21:Z30)/2</f>
        <v>29388.21</v>
      </c>
      <c r="AA31" s="366"/>
      <c r="AB31" s="367"/>
    </row>
    <row r="32" spans="1:28" ht="46.5" customHeight="1">
      <c r="A32" s="357" t="s">
        <v>317</v>
      </c>
      <c r="B32" s="358"/>
      <c r="C32" s="88" t="s">
        <v>315</v>
      </c>
      <c r="D32" s="88" t="s">
        <v>315</v>
      </c>
      <c r="E32" s="88" t="s">
        <v>315</v>
      </c>
      <c r="F32" s="359" t="s">
        <v>315</v>
      </c>
      <c r="G32" s="360"/>
      <c r="H32" s="361"/>
      <c r="I32" s="359" t="s">
        <v>315</v>
      </c>
      <c r="J32" s="362"/>
      <c r="K32" s="362"/>
      <c r="L32" s="363"/>
      <c r="M32" s="359" t="s">
        <v>315</v>
      </c>
      <c r="N32" s="362"/>
      <c r="O32" s="362"/>
      <c r="P32" s="363"/>
      <c r="Q32" s="88" t="s">
        <v>315</v>
      </c>
      <c r="R32" s="88" t="s">
        <v>315</v>
      </c>
      <c r="S32" s="88" t="s">
        <v>315</v>
      </c>
      <c r="T32" s="88" t="s">
        <v>315</v>
      </c>
      <c r="U32" s="359" t="s">
        <v>315</v>
      </c>
      <c r="V32" s="363"/>
      <c r="W32" s="90"/>
      <c r="X32" s="90"/>
      <c r="Y32" s="90"/>
      <c r="Z32" s="346"/>
      <c r="AA32" s="347"/>
      <c r="AB32" s="348"/>
    </row>
    <row r="33" spans="1:28" ht="13.5" customHeight="1">
      <c r="A33" s="357" t="s">
        <v>292</v>
      </c>
      <c r="B33" s="358"/>
      <c r="C33" s="88" t="s">
        <v>315</v>
      </c>
      <c r="D33" s="88" t="s">
        <v>315</v>
      </c>
      <c r="E33" s="88" t="s">
        <v>315</v>
      </c>
      <c r="F33" s="359" t="s">
        <v>315</v>
      </c>
      <c r="G33" s="360"/>
      <c r="H33" s="361"/>
      <c r="I33" s="359" t="s">
        <v>315</v>
      </c>
      <c r="J33" s="362"/>
      <c r="K33" s="362"/>
      <c r="L33" s="363"/>
      <c r="M33" s="359" t="s">
        <v>315</v>
      </c>
      <c r="N33" s="362"/>
      <c r="O33" s="362"/>
      <c r="P33" s="363"/>
      <c r="Q33" s="88" t="s">
        <v>315</v>
      </c>
      <c r="R33" s="88" t="s">
        <v>315</v>
      </c>
      <c r="S33" s="88" t="s">
        <v>315</v>
      </c>
      <c r="T33" s="88" t="s">
        <v>315</v>
      </c>
      <c r="U33" s="359" t="s">
        <v>315</v>
      </c>
      <c r="V33" s="363"/>
      <c r="W33" s="88" t="s">
        <v>315</v>
      </c>
      <c r="X33" s="88" t="s">
        <v>315</v>
      </c>
      <c r="Y33" s="88" t="s">
        <v>315</v>
      </c>
      <c r="Z33" s="359" t="s">
        <v>315</v>
      </c>
      <c r="AA33" s="362"/>
      <c r="AB33" s="364"/>
    </row>
    <row r="34" spans="1:28" ht="15" customHeight="1">
      <c r="A34" s="91"/>
      <c r="B34" s="92"/>
      <c r="C34" s="93"/>
      <c r="D34" s="93"/>
      <c r="E34" s="93"/>
      <c r="F34" s="343"/>
      <c r="G34" s="344"/>
      <c r="H34" s="345"/>
      <c r="I34" s="343"/>
      <c r="J34" s="344"/>
      <c r="K34" s="344"/>
      <c r="L34" s="345"/>
      <c r="M34" s="343"/>
      <c r="N34" s="344"/>
      <c r="O34" s="344"/>
      <c r="P34" s="345"/>
      <c r="Q34" s="93"/>
      <c r="R34" s="93"/>
      <c r="S34" s="93"/>
      <c r="T34" s="93"/>
      <c r="U34" s="343"/>
      <c r="V34" s="345"/>
      <c r="W34" s="90"/>
      <c r="X34" s="90"/>
      <c r="Y34" s="90"/>
      <c r="Z34" s="346"/>
      <c r="AA34" s="347"/>
      <c r="AB34" s="348"/>
    </row>
    <row r="35" spans="1:28" ht="13.5" thickBot="1">
      <c r="A35" s="94"/>
      <c r="B35" s="95"/>
      <c r="C35" s="96"/>
      <c r="D35" s="96"/>
      <c r="E35" s="96"/>
      <c r="F35" s="349"/>
      <c r="G35" s="350"/>
      <c r="H35" s="351"/>
      <c r="I35" s="349"/>
      <c r="J35" s="350"/>
      <c r="K35" s="350"/>
      <c r="L35" s="351"/>
      <c r="M35" s="349"/>
      <c r="N35" s="350"/>
      <c r="O35" s="350"/>
      <c r="P35" s="351"/>
      <c r="Q35" s="96"/>
      <c r="R35" s="96"/>
      <c r="S35" s="96"/>
      <c r="T35" s="96"/>
      <c r="U35" s="352"/>
      <c r="V35" s="353"/>
      <c r="W35" s="97"/>
      <c r="X35" s="97"/>
      <c r="Y35" s="97"/>
      <c r="Z35" s="354"/>
      <c r="AA35" s="355"/>
      <c r="AB35" s="356"/>
    </row>
    <row r="36" spans="2:8" ht="6.75" customHeight="1">
      <c r="B36" s="51"/>
      <c r="C36" s="51"/>
      <c r="D36" s="51"/>
      <c r="E36" s="51"/>
      <c r="F36" s="51"/>
      <c r="G36" s="51"/>
      <c r="H36" s="51"/>
    </row>
    <row r="37" spans="2:24" ht="12.75">
      <c r="B37" s="98" t="s">
        <v>318</v>
      </c>
      <c r="C37" s="51"/>
      <c r="D37" s="51"/>
      <c r="E37" s="51"/>
      <c r="F37" s="51"/>
      <c r="G37" s="51"/>
      <c r="H37" s="51"/>
      <c r="S37" s="51"/>
      <c r="T37" s="51"/>
      <c r="U37" s="51"/>
      <c r="V37" s="51"/>
      <c r="W37" s="51"/>
      <c r="X37" s="51"/>
    </row>
    <row r="38" spans="2:24" ht="12.75">
      <c r="B38" s="51"/>
      <c r="C38" s="51"/>
      <c r="D38" s="51"/>
      <c r="E38" s="51"/>
      <c r="F38" s="51"/>
      <c r="G38" s="51"/>
      <c r="H38" s="51"/>
      <c r="S38" s="51"/>
      <c r="T38" s="51"/>
      <c r="U38" s="51"/>
      <c r="V38" s="51"/>
      <c r="W38" s="51"/>
      <c r="X38" s="51"/>
    </row>
    <row r="39" spans="2:24" ht="12.75">
      <c r="B39" s="51" t="s">
        <v>319</v>
      </c>
      <c r="C39" s="74"/>
      <c r="D39" s="74"/>
      <c r="E39" s="51"/>
      <c r="F39" s="51"/>
      <c r="G39" s="21"/>
      <c r="H39" s="21"/>
      <c r="J39" s="21"/>
      <c r="K39" s="21"/>
      <c r="M39" s="21"/>
      <c r="N39" s="21"/>
      <c r="O39" s="21"/>
      <c r="P39" s="21"/>
      <c r="S39" s="51"/>
      <c r="T39" s="51"/>
      <c r="U39" s="51"/>
      <c r="V39" s="51"/>
      <c r="W39" s="51"/>
      <c r="X39" s="51"/>
    </row>
    <row r="40" spans="4:24" ht="12.75">
      <c r="D40" s="99" t="s">
        <v>320</v>
      </c>
      <c r="E40" s="51"/>
      <c r="F40" s="51"/>
      <c r="G40" s="51"/>
      <c r="H40" s="100" t="s">
        <v>321</v>
      </c>
      <c r="I40" s="101"/>
      <c r="J40" s="101"/>
      <c r="K40" s="101"/>
      <c r="S40" s="51"/>
      <c r="T40" s="51"/>
      <c r="U40" s="51"/>
      <c r="V40" s="51"/>
      <c r="W40" s="51"/>
      <c r="X40" s="51"/>
    </row>
    <row r="41" spans="3:24" ht="12.75">
      <c r="C41" s="51"/>
      <c r="D41" s="51"/>
      <c r="E41" s="51"/>
      <c r="F41" s="51"/>
      <c r="G41" s="51"/>
      <c r="H41" s="51"/>
      <c r="S41" s="51"/>
      <c r="T41" s="51"/>
      <c r="U41" s="51"/>
      <c r="V41" s="51"/>
      <c r="W41" s="51"/>
      <c r="X41" s="51"/>
    </row>
    <row r="42" spans="3:24" ht="12.75">
      <c r="C42" s="51"/>
      <c r="D42" s="51"/>
      <c r="E42" s="51"/>
      <c r="F42" s="51"/>
      <c r="G42" s="51"/>
      <c r="H42" s="51"/>
      <c r="S42" s="102"/>
      <c r="T42" s="102"/>
      <c r="U42" s="102"/>
      <c r="V42" s="102"/>
      <c r="W42" s="51"/>
      <c r="X42" s="51"/>
    </row>
    <row r="43" spans="3:8" ht="12.75">
      <c r="C43" s="103"/>
      <c r="D43" s="103"/>
      <c r="E43" s="51"/>
      <c r="F43" s="51"/>
      <c r="G43" s="51"/>
      <c r="H43" s="51"/>
    </row>
    <row r="44" spans="3:8" ht="12.75">
      <c r="C44" s="103"/>
      <c r="D44" s="103"/>
      <c r="E44" s="51"/>
      <c r="F44" s="51"/>
      <c r="G44" s="51"/>
      <c r="H44" s="51"/>
    </row>
    <row r="45" spans="3:8" ht="12.75">
      <c r="C45" s="103"/>
      <c r="D45" s="103"/>
      <c r="E45" s="51"/>
      <c r="F45" s="51"/>
      <c r="G45" s="51"/>
      <c r="H45" s="51"/>
    </row>
    <row r="46" spans="3:8" ht="12.75">
      <c r="C46" s="51"/>
      <c r="D46" s="51"/>
      <c r="E46" s="51"/>
      <c r="F46" s="51"/>
      <c r="G46" s="51"/>
      <c r="H46" s="51"/>
    </row>
  </sheetData>
  <sheetProtection/>
  <mergeCells count="97">
    <mergeCell ref="AL2:AN2"/>
    <mergeCell ref="AO2:AQ2"/>
    <mergeCell ref="B15:D15"/>
    <mergeCell ref="G15:Q15"/>
    <mergeCell ref="G16:Q16"/>
    <mergeCell ref="A18:A19"/>
    <mergeCell ref="B18:B19"/>
    <mergeCell ref="C18:D18"/>
    <mergeCell ref="E18:E19"/>
    <mergeCell ref="F18:P18"/>
    <mergeCell ref="Q18:Q19"/>
    <mergeCell ref="R18:T18"/>
    <mergeCell ref="U18:V19"/>
    <mergeCell ref="W18:Y18"/>
    <mergeCell ref="Z18:AB19"/>
    <mergeCell ref="F19:H19"/>
    <mergeCell ref="I19:L19"/>
    <mergeCell ref="M19:P19"/>
    <mergeCell ref="F20:H20"/>
    <mergeCell ref="I20:L20"/>
    <mergeCell ref="M20:P20"/>
    <mergeCell ref="U20:V20"/>
    <mergeCell ref="Z20:AB20"/>
    <mergeCell ref="A21:AB21"/>
    <mergeCell ref="F22:H22"/>
    <mergeCell ref="I22:L22"/>
    <mergeCell ref="M22:P22"/>
    <mergeCell ref="U22:V22"/>
    <mergeCell ref="Z22:AB22"/>
    <mergeCell ref="F23:H23"/>
    <mergeCell ref="I23:L23"/>
    <mergeCell ref="M23:P23"/>
    <mergeCell ref="U23:V23"/>
    <mergeCell ref="Z23:AB23"/>
    <mergeCell ref="F24:H24"/>
    <mergeCell ref="I24:L24"/>
    <mergeCell ref="M24:P24"/>
    <mergeCell ref="U24:V24"/>
    <mergeCell ref="Z24:AB24"/>
    <mergeCell ref="F25:H25"/>
    <mergeCell ref="I25:L25"/>
    <mergeCell ref="M25:P25"/>
    <mergeCell ref="U25:V25"/>
    <mergeCell ref="Z25:AB25"/>
    <mergeCell ref="F26:H26"/>
    <mergeCell ref="I26:L26"/>
    <mergeCell ref="M26:P26"/>
    <mergeCell ref="U26:V26"/>
    <mergeCell ref="Z26:AB26"/>
    <mergeCell ref="F27:H27"/>
    <mergeCell ref="I27:L27"/>
    <mergeCell ref="M27:P27"/>
    <mergeCell ref="U27:V27"/>
    <mergeCell ref="Z27:AB27"/>
    <mergeCell ref="F28:H28"/>
    <mergeCell ref="I28:L28"/>
    <mergeCell ref="M28:P28"/>
    <mergeCell ref="U28:V28"/>
    <mergeCell ref="Z28:AB28"/>
    <mergeCell ref="F29:H29"/>
    <mergeCell ref="I29:L29"/>
    <mergeCell ref="M29:P29"/>
    <mergeCell ref="U29:V29"/>
    <mergeCell ref="Z29:AB29"/>
    <mergeCell ref="A30:B30"/>
    <mergeCell ref="F30:H30"/>
    <mergeCell ref="I30:L30"/>
    <mergeCell ref="M30:P30"/>
    <mergeCell ref="U30:V30"/>
    <mergeCell ref="Z30:AB30"/>
    <mergeCell ref="F31:H31"/>
    <mergeCell ref="I31:L31"/>
    <mergeCell ref="M31:P31"/>
    <mergeCell ref="U31:V31"/>
    <mergeCell ref="Z31:AB31"/>
    <mergeCell ref="A32:B32"/>
    <mergeCell ref="F32:H32"/>
    <mergeCell ref="I32:L32"/>
    <mergeCell ref="M32:P32"/>
    <mergeCell ref="U32:V32"/>
    <mergeCell ref="Z32:AB32"/>
    <mergeCell ref="A33:B33"/>
    <mergeCell ref="F33:H33"/>
    <mergeCell ref="I33:L33"/>
    <mergeCell ref="M33:P33"/>
    <mergeCell ref="U33:V33"/>
    <mergeCell ref="Z33:AB33"/>
    <mergeCell ref="F34:H34"/>
    <mergeCell ref="I34:L34"/>
    <mergeCell ref="M34:P34"/>
    <mergeCell ref="U34:V34"/>
    <mergeCell ref="Z34:AB34"/>
    <mergeCell ref="F35:H35"/>
    <mergeCell ref="I35:L35"/>
    <mergeCell ref="M35:P35"/>
    <mergeCell ref="U35:V35"/>
    <mergeCell ref="Z35:AB35"/>
  </mergeCells>
  <printOptions/>
  <pageMargins left="0.1968503937007874" right="0.1968503937007874" top="0.3937007874015748" bottom="0.3937007874015748" header="0" footer="0"/>
  <pageSetup fitToHeight="0" fitToWidth="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89.625" style="0" customWidth="1"/>
    <col min="2" max="2" width="117.375" style="0" customWidth="1"/>
  </cols>
  <sheetData>
    <row r="1" spans="1:2" ht="27" customHeight="1">
      <c r="A1" s="435" t="s">
        <v>334</v>
      </c>
      <c r="B1" s="435"/>
    </row>
    <row r="2" spans="1:2" ht="31.5" customHeight="1">
      <c r="A2" s="435" t="s">
        <v>335</v>
      </c>
      <c r="B2" s="435"/>
    </row>
    <row r="3" spans="1:2" ht="16.5" thickBot="1">
      <c r="A3" s="436"/>
      <c r="B3" s="437"/>
    </row>
    <row r="4" spans="1:2" ht="15.75">
      <c r="A4" s="438" t="s">
        <v>336</v>
      </c>
      <c r="B4" s="439"/>
    </row>
    <row r="5" spans="1:2" ht="16.5" thickBot="1">
      <c r="A5" s="442"/>
      <c r="B5" s="443"/>
    </row>
    <row r="6" spans="1:2" ht="16.5" customHeight="1" thickBot="1">
      <c r="A6" s="450" t="s">
        <v>337</v>
      </c>
      <c r="B6" s="451" t="s">
        <v>210</v>
      </c>
    </row>
    <row r="7" spans="1:2" ht="16.5" thickBot="1">
      <c r="A7" s="452" t="s">
        <v>338</v>
      </c>
      <c r="B7" s="453" t="s">
        <v>339</v>
      </c>
    </row>
    <row r="8" spans="1:2" ht="16.5" thickBot="1">
      <c r="A8" s="454" t="s">
        <v>340</v>
      </c>
      <c r="B8" s="453" t="s">
        <v>341</v>
      </c>
    </row>
    <row r="9" spans="1:2" ht="16.5" thickBot="1">
      <c r="A9" s="454" t="s">
        <v>217</v>
      </c>
      <c r="B9" s="453" t="s">
        <v>341</v>
      </c>
    </row>
    <row r="10" spans="1:2" ht="16.5" thickBot="1">
      <c r="A10" s="446" t="s">
        <v>342</v>
      </c>
      <c r="B10" s="447"/>
    </row>
    <row r="11" spans="1:2" ht="15.75">
      <c r="A11" s="444" t="s">
        <v>343</v>
      </c>
      <c r="B11" s="445" t="s">
        <v>246</v>
      </c>
    </row>
    <row r="12" spans="1:2" ht="15.75">
      <c r="A12" s="440" t="s">
        <v>344</v>
      </c>
      <c r="B12" s="441" t="s">
        <v>247</v>
      </c>
    </row>
    <row r="13" spans="1:2" ht="16.5" thickBot="1">
      <c r="A13" s="448" t="s">
        <v>345</v>
      </c>
      <c r="B13" s="449">
        <v>11287090014.86</v>
      </c>
    </row>
    <row r="14" spans="1:2" ht="16.5" thickBot="1">
      <c r="A14" s="446" t="s">
        <v>346</v>
      </c>
      <c r="B14" s="447"/>
    </row>
    <row r="15" spans="1:2" ht="15.75">
      <c r="A15" s="444" t="s">
        <v>347</v>
      </c>
      <c r="B15" s="445" t="s">
        <v>348</v>
      </c>
    </row>
    <row r="16" spans="1:2" ht="15.75">
      <c r="A16" s="440" t="s">
        <v>349</v>
      </c>
      <c r="B16" s="441" t="s">
        <v>350</v>
      </c>
    </row>
    <row r="17" spans="1:2" ht="16.5" thickBot="1">
      <c r="A17" s="448" t="s">
        <v>351</v>
      </c>
      <c r="B17" s="455" t="s">
        <v>224</v>
      </c>
    </row>
    <row r="18" spans="1:2" ht="16.5" thickBot="1">
      <c r="A18" s="450" t="s">
        <v>352</v>
      </c>
      <c r="B18" s="453" t="s">
        <v>353</v>
      </c>
    </row>
    <row r="19" spans="1:2" ht="63.75" thickBot="1">
      <c r="A19" s="456" t="s">
        <v>354</v>
      </c>
      <c r="B19" s="453" t="s">
        <v>355</v>
      </c>
    </row>
    <row r="20" spans="1:2" ht="48" thickBot="1">
      <c r="A20" s="456" t="s">
        <v>356</v>
      </c>
      <c r="B20" s="453" t="s">
        <v>357</v>
      </c>
    </row>
    <row r="21" spans="1:2" ht="16.5" thickBot="1">
      <c r="A21" s="456" t="s">
        <v>358</v>
      </c>
      <c r="B21" s="453" t="s">
        <v>359</v>
      </c>
    </row>
    <row r="22" spans="1:2" ht="79.5" thickBot="1">
      <c r="A22" s="456" t="s">
        <v>360</v>
      </c>
      <c r="B22" s="453" t="s">
        <v>361</v>
      </c>
    </row>
    <row r="23" spans="1:2" ht="32.25" thickBot="1">
      <c r="A23" s="457" t="s">
        <v>362</v>
      </c>
      <c r="B23" s="453" t="s">
        <v>363</v>
      </c>
    </row>
  </sheetData>
  <sheetProtection/>
  <mergeCells count="3">
    <mergeCell ref="A4:B4"/>
    <mergeCell ref="A1:B1"/>
    <mergeCell ref="A2:B2"/>
  </mergeCells>
  <hyperlinks>
    <hyperlink ref="B17" r:id="rId1" display="aiysberg_lavr@mail.ru"/>
  </hyperlinks>
  <printOptions/>
  <pageMargins left="0.7086614173228347" right="0" top="0.7480314960629921" bottom="0.7480314960629921" header="0" footer="0"/>
  <pageSetup orientation="landscape" paperSize="9" scale="6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DV150"/>
  <sheetViews>
    <sheetView zoomScalePageLayoutView="0" workbookViewId="0" topLeftCell="A7">
      <selection activeCell="EG39" sqref="EG39"/>
    </sheetView>
  </sheetViews>
  <sheetFormatPr defaultColWidth="1.37890625" defaultRowHeight="12.75"/>
  <cols>
    <col min="1" max="13" width="1.37890625" style="18" customWidth="1"/>
    <col min="14" max="14" width="3.375" style="18" customWidth="1"/>
    <col min="15" max="15" width="2.00390625" style="18" customWidth="1"/>
    <col min="16" max="16" width="11.375" style="18" customWidth="1"/>
    <col min="17" max="22" width="1.37890625" style="18" customWidth="1"/>
    <col min="23" max="23" width="17.875" style="18" customWidth="1"/>
    <col min="24" max="16384" width="1.37890625" style="18" customWidth="1"/>
  </cols>
  <sheetData>
    <row r="1" s="7" customFormat="1" ht="11.25">
      <c r="BL1" s="8" t="s">
        <v>118</v>
      </c>
    </row>
    <row r="2" s="7" customFormat="1" ht="11.25">
      <c r="BL2" s="8" t="s">
        <v>119</v>
      </c>
    </row>
    <row r="3" s="7" customFormat="1" ht="11.25">
      <c r="BL3" s="8" t="s">
        <v>120</v>
      </c>
    </row>
    <row r="4" s="9" customFormat="1" ht="15.75"/>
    <row r="5" spans="1:64" s="10" customFormat="1" ht="18.75">
      <c r="A5" s="104" t="s">
        <v>121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64" s="10" customFormat="1" ht="18.75">
      <c r="A6" s="104" t="s">
        <v>122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</row>
    <row r="7" spans="1:64" s="10" customFormat="1" ht="18.75" customHeight="1">
      <c r="A7" s="104" t="s">
        <v>123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</row>
    <row r="8" spans="16:46" s="9" customFormat="1" ht="15.75">
      <c r="P8" s="204" t="s">
        <v>248</v>
      </c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</row>
    <row r="9" s="9" customFormat="1" ht="15.75">
      <c r="A9" s="11" t="s">
        <v>37</v>
      </c>
    </row>
    <row r="10" spans="1:64" s="12" customFormat="1" ht="15.75">
      <c r="A10" s="11" t="s">
        <v>124</v>
      </c>
      <c r="J10" s="105" t="s">
        <v>213</v>
      </c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</row>
    <row r="11" spans="1:45" s="12" customFormat="1" ht="15.75">
      <c r="A11" s="11" t="s">
        <v>125</v>
      </c>
      <c r="E11" s="106" t="s">
        <v>246</v>
      </c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</row>
    <row r="12" spans="1:45" s="12" customFormat="1" ht="15.75">
      <c r="A12" s="11" t="s">
        <v>126</v>
      </c>
      <c r="E12" s="106" t="s">
        <v>247</v>
      </c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</row>
    <row r="13" s="9" customFormat="1" ht="15.75"/>
    <row r="14" spans="1:64" s="13" customFormat="1" ht="12.75">
      <c r="A14" s="107" t="s">
        <v>127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 t="s">
        <v>128</v>
      </c>
      <c r="R14" s="107"/>
      <c r="S14" s="107"/>
      <c r="T14" s="107"/>
      <c r="U14" s="107"/>
      <c r="V14" s="107"/>
      <c r="W14" s="107"/>
      <c r="X14" s="107" t="s">
        <v>129</v>
      </c>
      <c r="Y14" s="107"/>
      <c r="Z14" s="107"/>
      <c r="AA14" s="107"/>
      <c r="AB14" s="107"/>
      <c r="AC14" s="107"/>
      <c r="AD14" s="108"/>
      <c r="AE14" s="108" t="s">
        <v>130</v>
      </c>
      <c r="AF14" s="109"/>
      <c r="AG14" s="109"/>
      <c r="AH14" s="109"/>
      <c r="AI14" s="109"/>
      <c r="AJ14" s="108" t="s">
        <v>131</v>
      </c>
      <c r="AK14" s="109"/>
      <c r="AL14" s="109"/>
      <c r="AM14" s="109"/>
      <c r="AN14" s="110"/>
      <c r="AO14" s="108" t="s">
        <v>132</v>
      </c>
      <c r="AP14" s="109"/>
      <c r="AQ14" s="109"/>
      <c r="AR14" s="109"/>
      <c r="AS14" s="109"/>
      <c r="AT14" s="108" t="s">
        <v>133</v>
      </c>
      <c r="AU14" s="109"/>
      <c r="AV14" s="109"/>
      <c r="AW14" s="109"/>
      <c r="AX14" s="110"/>
      <c r="AY14" s="108" t="s">
        <v>134</v>
      </c>
      <c r="AZ14" s="109"/>
      <c r="BA14" s="109"/>
      <c r="BB14" s="109"/>
      <c r="BC14" s="110"/>
      <c r="BD14" s="110" t="s">
        <v>135</v>
      </c>
      <c r="BE14" s="107"/>
      <c r="BF14" s="107"/>
      <c r="BG14" s="107"/>
      <c r="BH14" s="107"/>
      <c r="BI14" s="107"/>
      <c r="BJ14" s="107"/>
      <c r="BK14" s="107"/>
      <c r="BL14" s="107"/>
    </row>
    <row r="15" spans="1:64" s="13" customFormat="1" ht="12.75" customHeight="1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 t="s">
        <v>136</v>
      </c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2"/>
      <c r="AE15" s="112">
        <v>500</v>
      </c>
      <c r="AF15" s="113"/>
      <c r="AG15" s="113"/>
      <c r="AH15" s="113"/>
      <c r="AI15" s="113"/>
      <c r="AJ15" s="112">
        <v>110</v>
      </c>
      <c r="AK15" s="113"/>
      <c r="AL15" s="113"/>
      <c r="AM15" s="113"/>
      <c r="AN15" s="114"/>
      <c r="AO15" s="112">
        <v>35</v>
      </c>
      <c r="AP15" s="113"/>
      <c r="AQ15" s="113"/>
      <c r="AR15" s="113"/>
      <c r="AS15" s="113"/>
      <c r="AT15" s="112">
        <v>6</v>
      </c>
      <c r="AU15" s="113"/>
      <c r="AV15" s="113"/>
      <c r="AW15" s="113"/>
      <c r="AX15" s="114"/>
      <c r="AY15" s="112">
        <v>0.4</v>
      </c>
      <c r="AZ15" s="113"/>
      <c r="BA15" s="113"/>
      <c r="BB15" s="113"/>
      <c r="BC15" s="114"/>
      <c r="BD15" s="114" t="s">
        <v>137</v>
      </c>
      <c r="BE15" s="111"/>
      <c r="BF15" s="111"/>
      <c r="BG15" s="111"/>
      <c r="BH15" s="111"/>
      <c r="BI15" s="111"/>
      <c r="BJ15" s="111"/>
      <c r="BK15" s="111"/>
      <c r="BL15" s="111"/>
    </row>
    <row r="16" spans="1:64" s="13" customFormat="1" ht="15" customHeight="1">
      <c r="A16" s="40" t="s">
        <v>138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4" t="s">
        <v>249</v>
      </c>
      <c r="P16" s="44" t="s">
        <v>237</v>
      </c>
      <c r="Q16" s="115" t="s">
        <v>250</v>
      </c>
      <c r="R16" s="115"/>
      <c r="S16" s="115"/>
      <c r="T16" s="115"/>
      <c r="U16" s="115"/>
      <c r="V16" s="115"/>
      <c r="W16" s="115"/>
      <c r="X16" s="116" t="s">
        <v>139</v>
      </c>
      <c r="Y16" s="116"/>
      <c r="Z16" s="116"/>
      <c r="AA16" s="116"/>
      <c r="AB16" s="116"/>
      <c r="AC16" s="116"/>
      <c r="AD16" s="116"/>
      <c r="AE16" s="117">
        <f>5.17*1000</f>
        <v>5170</v>
      </c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9"/>
      <c r="BD16" s="120" t="s">
        <v>134</v>
      </c>
      <c r="BE16" s="120"/>
      <c r="BF16" s="120"/>
      <c r="BG16" s="120"/>
      <c r="BH16" s="120"/>
      <c r="BI16" s="120"/>
      <c r="BJ16" s="120"/>
      <c r="BK16" s="120"/>
      <c r="BL16" s="120"/>
    </row>
    <row r="17" spans="1:64" s="13" customFormat="1" ht="15" customHeight="1">
      <c r="A17" s="40" t="s">
        <v>138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4" t="s">
        <v>249</v>
      </c>
      <c r="P17" s="44" t="s">
        <v>238</v>
      </c>
      <c r="Q17" s="115" t="s">
        <v>250</v>
      </c>
      <c r="R17" s="115"/>
      <c r="S17" s="115"/>
      <c r="T17" s="115"/>
      <c r="U17" s="115"/>
      <c r="V17" s="115"/>
      <c r="W17" s="115"/>
      <c r="X17" s="116" t="s">
        <v>139</v>
      </c>
      <c r="Y17" s="116"/>
      <c r="Z17" s="116"/>
      <c r="AA17" s="116"/>
      <c r="AB17" s="116"/>
      <c r="AC17" s="116"/>
      <c r="AD17" s="116"/>
      <c r="AE17" s="117">
        <f>5.17*1000</f>
        <v>5170</v>
      </c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9"/>
      <c r="BD17" s="120" t="s">
        <v>134</v>
      </c>
      <c r="BE17" s="120"/>
      <c r="BF17" s="120"/>
      <c r="BG17" s="120"/>
      <c r="BH17" s="120"/>
      <c r="BI17" s="120"/>
      <c r="BJ17" s="120"/>
      <c r="BK17" s="120"/>
      <c r="BL17" s="120"/>
    </row>
    <row r="18" spans="1:64" s="13" customFormat="1" ht="15" customHeight="1">
      <c r="A18" s="40" t="s">
        <v>138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4" t="s">
        <v>249</v>
      </c>
      <c r="P18" s="44" t="s">
        <v>239</v>
      </c>
      <c r="Q18" s="115" t="s">
        <v>250</v>
      </c>
      <c r="R18" s="115"/>
      <c r="S18" s="115"/>
      <c r="T18" s="115"/>
      <c r="U18" s="115"/>
      <c r="V18" s="115"/>
      <c r="W18" s="115"/>
      <c r="X18" s="116" t="s">
        <v>139</v>
      </c>
      <c r="Y18" s="116"/>
      <c r="Z18" s="116"/>
      <c r="AA18" s="116"/>
      <c r="AB18" s="116"/>
      <c r="AC18" s="116"/>
      <c r="AD18" s="116"/>
      <c r="AE18" s="117">
        <f>5.17*1000</f>
        <v>5170</v>
      </c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9"/>
      <c r="BD18" s="120" t="s">
        <v>134</v>
      </c>
      <c r="BE18" s="120"/>
      <c r="BF18" s="120"/>
      <c r="BG18" s="120"/>
      <c r="BH18" s="120"/>
      <c r="BI18" s="120"/>
      <c r="BJ18" s="120"/>
      <c r="BK18" s="120"/>
      <c r="BL18" s="120"/>
    </row>
    <row r="19" spans="1:64" s="13" customFormat="1" ht="15" customHeight="1">
      <c r="A19" s="40" t="s">
        <v>138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4" t="s">
        <v>249</v>
      </c>
      <c r="P19" s="44" t="s">
        <v>240</v>
      </c>
      <c r="Q19" s="115" t="s">
        <v>250</v>
      </c>
      <c r="R19" s="115"/>
      <c r="S19" s="115"/>
      <c r="T19" s="115"/>
      <c r="U19" s="115"/>
      <c r="V19" s="115"/>
      <c r="W19" s="115"/>
      <c r="X19" s="116" t="s">
        <v>139</v>
      </c>
      <c r="Y19" s="116"/>
      <c r="Z19" s="116"/>
      <c r="AA19" s="116"/>
      <c r="AB19" s="116"/>
      <c r="AC19" s="116"/>
      <c r="AD19" s="116"/>
      <c r="AE19" s="117">
        <f>5.17*1000</f>
        <v>5170</v>
      </c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9"/>
      <c r="BD19" s="120" t="s">
        <v>134</v>
      </c>
      <c r="BE19" s="120"/>
      <c r="BF19" s="120"/>
      <c r="BG19" s="120"/>
      <c r="BH19" s="120"/>
      <c r="BI19" s="120"/>
      <c r="BJ19" s="120"/>
      <c r="BK19" s="120"/>
      <c r="BL19" s="120"/>
    </row>
    <row r="20" spans="1:64" s="13" customFormat="1" ht="15" customHeight="1">
      <c r="A20" s="40" t="s">
        <v>138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4" t="s">
        <v>249</v>
      </c>
      <c r="P20" s="44" t="s">
        <v>241</v>
      </c>
      <c r="Q20" s="115" t="s">
        <v>250</v>
      </c>
      <c r="R20" s="115"/>
      <c r="S20" s="115"/>
      <c r="T20" s="115"/>
      <c r="U20" s="115"/>
      <c r="V20" s="115"/>
      <c r="W20" s="115"/>
      <c r="X20" s="116" t="s">
        <v>139</v>
      </c>
      <c r="Y20" s="116"/>
      <c r="Z20" s="116"/>
      <c r="AA20" s="116"/>
      <c r="AB20" s="116"/>
      <c r="AC20" s="116"/>
      <c r="AD20" s="116"/>
      <c r="AE20" s="117">
        <f>5.17*1000</f>
        <v>5170</v>
      </c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9"/>
      <c r="BD20" s="120" t="s">
        <v>134</v>
      </c>
      <c r="BE20" s="120"/>
      <c r="BF20" s="120"/>
      <c r="BG20" s="120"/>
      <c r="BH20" s="120"/>
      <c r="BI20" s="120"/>
      <c r="BJ20" s="120"/>
      <c r="BK20" s="120"/>
      <c r="BL20" s="120"/>
    </row>
    <row r="21" spans="1:64" s="13" customFormat="1" ht="12.75">
      <c r="A21" s="121" t="s">
        <v>140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2"/>
      <c r="R21" s="123"/>
      <c r="S21" s="123"/>
      <c r="T21" s="123"/>
      <c r="U21" s="123"/>
      <c r="V21" s="123"/>
      <c r="W21" s="124"/>
      <c r="X21" s="128" t="s">
        <v>139</v>
      </c>
      <c r="Y21" s="129"/>
      <c r="Z21" s="129"/>
      <c r="AA21" s="129"/>
      <c r="AB21" s="129"/>
      <c r="AC21" s="129"/>
      <c r="AD21" s="130"/>
      <c r="AE21" s="134">
        <v>0</v>
      </c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6"/>
      <c r="BD21" s="140"/>
      <c r="BE21" s="141"/>
      <c r="BF21" s="141"/>
      <c r="BG21" s="141"/>
      <c r="BH21" s="141"/>
      <c r="BI21" s="141"/>
      <c r="BJ21" s="141"/>
      <c r="BK21" s="141"/>
      <c r="BL21" s="142"/>
    </row>
    <row r="22" spans="1:64" s="13" customFormat="1" ht="12.75">
      <c r="A22" s="146" t="s">
        <v>141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8"/>
      <c r="Q22" s="125"/>
      <c r="R22" s="126"/>
      <c r="S22" s="126"/>
      <c r="T22" s="126"/>
      <c r="U22" s="126"/>
      <c r="V22" s="126"/>
      <c r="W22" s="127"/>
      <c r="X22" s="131"/>
      <c r="Y22" s="132"/>
      <c r="Z22" s="132"/>
      <c r="AA22" s="132"/>
      <c r="AB22" s="132"/>
      <c r="AC22" s="132"/>
      <c r="AD22" s="133"/>
      <c r="AE22" s="137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9"/>
      <c r="BD22" s="143"/>
      <c r="BE22" s="144"/>
      <c r="BF22" s="144"/>
      <c r="BG22" s="144"/>
      <c r="BH22" s="144"/>
      <c r="BI22" s="144"/>
      <c r="BJ22" s="144"/>
      <c r="BK22" s="144"/>
      <c r="BL22" s="145"/>
    </row>
    <row r="23" spans="1:64" s="13" customFormat="1" ht="12.75">
      <c r="A23" s="121" t="s">
        <v>142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2"/>
      <c r="R23" s="123"/>
      <c r="S23" s="123"/>
      <c r="T23" s="123"/>
      <c r="U23" s="123"/>
      <c r="V23" s="123"/>
      <c r="W23" s="124"/>
      <c r="X23" s="128" t="s">
        <v>139</v>
      </c>
      <c r="Y23" s="129"/>
      <c r="Z23" s="129"/>
      <c r="AA23" s="129"/>
      <c r="AB23" s="129"/>
      <c r="AC23" s="129"/>
      <c r="AD23" s="130"/>
      <c r="AE23" s="134">
        <v>0</v>
      </c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6"/>
      <c r="BD23" s="140"/>
      <c r="BE23" s="141"/>
      <c r="BF23" s="141"/>
      <c r="BG23" s="141"/>
      <c r="BH23" s="141"/>
      <c r="BI23" s="141"/>
      <c r="BJ23" s="141"/>
      <c r="BK23" s="141"/>
      <c r="BL23" s="142"/>
    </row>
    <row r="24" spans="1:64" s="13" customFormat="1" ht="12.75">
      <c r="A24" s="146" t="s">
        <v>143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8"/>
      <c r="Q24" s="125"/>
      <c r="R24" s="126"/>
      <c r="S24" s="126"/>
      <c r="T24" s="126"/>
      <c r="U24" s="126"/>
      <c r="V24" s="126"/>
      <c r="W24" s="127"/>
      <c r="X24" s="131"/>
      <c r="Y24" s="132"/>
      <c r="Z24" s="132"/>
      <c r="AA24" s="132"/>
      <c r="AB24" s="132"/>
      <c r="AC24" s="132"/>
      <c r="AD24" s="133"/>
      <c r="AE24" s="137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9"/>
      <c r="BD24" s="143"/>
      <c r="BE24" s="144"/>
      <c r="BF24" s="144"/>
      <c r="BG24" s="144"/>
      <c r="BH24" s="144"/>
      <c r="BI24" s="144"/>
      <c r="BJ24" s="144"/>
      <c r="BK24" s="144"/>
      <c r="BL24" s="145"/>
    </row>
    <row r="25" spans="1:64" s="13" customFormat="1" ht="12.75">
      <c r="A25" s="161" t="s">
        <v>144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49"/>
      <c r="R25" s="150"/>
      <c r="S25" s="150"/>
      <c r="T25" s="150"/>
      <c r="U25" s="150"/>
      <c r="V25" s="150"/>
      <c r="W25" s="151"/>
      <c r="X25" s="152"/>
      <c r="Y25" s="153"/>
      <c r="Z25" s="153"/>
      <c r="AA25" s="153"/>
      <c r="AB25" s="153"/>
      <c r="AC25" s="153"/>
      <c r="AD25" s="154"/>
      <c r="AE25" s="155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7"/>
      <c r="BD25" s="158"/>
      <c r="BE25" s="159"/>
      <c r="BF25" s="159"/>
      <c r="BG25" s="159"/>
      <c r="BH25" s="159"/>
      <c r="BI25" s="159"/>
      <c r="BJ25" s="159"/>
      <c r="BK25" s="159"/>
      <c r="BL25" s="160"/>
    </row>
    <row r="26" spans="1:64" s="13" customFormat="1" ht="12.75">
      <c r="A26" s="121" t="s">
        <v>145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2"/>
      <c r="R26" s="123"/>
      <c r="S26" s="123"/>
      <c r="T26" s="123"/>
      <c r="U26" s="123"/>
      <c r="V26" s="123"/>
      <c r="W26" s="124"/>
      <c r="X26" s="128" t="s">
        <v>139</v>
      </c>
      <c r="Y26" s="129"/>
      <c r="Z26" s="129"/>
      <c r="AA26" s="129"/>
      <c r="AB26" s="129"/>
      <c r="AC26" s="129"/>
      <c r="AD26" s="130"/>
      <c r="AE26" s="134">
        <v>0</v>
      </c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6"/>
      <c r="BD26" s="140"/>
      <c r="BE26" s="141"/>
      <c r="BF26" s="141"/>
      <c r="BG26" s="141"/>
      <c r="BH26" s="141"/>
      <c r="BI26" s="141"/>
      <c r="BJ26" s="141"/>
      <c r="BK26" s="141"/>
      <c r="BL26" s="142"/>
    </row>
    <row r="27" spans="1:64" s="13" customFormat="1" ht="12.75">
      <c r="A27" s="146" t="s">
        <v>146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8"/>
      <c r="Q27" s="125"/>
      <c r="R27" s="126"/>
      <c r="S27" s="126"/>
      <c r="T27" s="126"/>
      <c r="U27" s="126"/>
      <c r="V27" s="126"/>
      <c r="W27" s="127"/>
      <c r="X27" s="131"/>
      <c r="Y27" s="132"/>
      <c r="Z27" s="132"/>
      <c r="AA27" s="132"/>
      <c r="AB27" s="132"/>
      <c r="AC27" s="132"/>
      <c r="AD27" s="133"/>
      <c r="AE27" s="137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9"/>
      <c r="BD27" s="143"/>
      <c r="BE27" s="144"/>
      <c r="BF27" s="144"/>
      <c r="BG27" s="144"/>
      <c r="BH27" s="144"/>
      <c r="BI27" s="144"/>
      <c r="BJ27" s="144"/>
      <c r="BK27" s="144"/>
      <c r="BL27" s="145"/>
    </row>
    <row r="28" spans="1:64" s="13" customFormat="1" ht="12.75">
      <c r="A28" s="146" t="s">
        <v>147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8"/>
      <c r="Q28" s="125"/>
      <c r="R28" s="126"/>
      <c r="S28" s="126"/>
      <c r="T28" s="126"/>
      <c r="U28" s="126"/>
      <c r="V28" s="126"/>
      <c r="W28" s="127"/>
      <c r="X28" s="131"/>
      <c r="Y28" s="132"/>
      <c r="Z28" s="132"/>
      <c r="AA28" s="132"/>
      <c r="AB28" s="132"/>
      <c r="AC28" s="132"/>
      <c r="AD28" s="133"/>
      <c r="AE28" s="137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9"/>
      <c r="BD28" s="143"/>
      <c r="BE28" s="144"/>
      <c r="BF28" s="144"/>
      <c r="BG28" s="144"/>
      <c r="BH28" s="144"/>
      <c r="BI28" s="144"/>
      <c r="BJ28" s="144"/>
      <c r="BK28" s="144"/>
      <c r="BL28" s="145"/>
    </row>
    <row r="29" spans="1:64" s="13" customFormat="1" ht="12.75">
      <c r="A29" s="146" t="s">
        <v>148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8"/>
      <c r="Q29" s="125"/>
      <c r="R29" s="126"/>
      <c r="S29" s="126"/>
      <c r="T29" s="126"/>
      <c r="U29" s="126"/>
      <c r="V29" s="126"/>
      <c r="W29" s="127"/>
      <c r="X29" s="131"/>
      <c r="Y29" s="132"/>
      <c r="Z29" s="132"/>
      <c r="AA29" s="132"/>
      <c r="AB29" s="132"/>
      <c r="AC29" s="132"/>
      <c r="AD29" s="133"/>
      <c r="AE29" s="137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9"/>
      <c r="BD29" s="143"/>
      <c r="BE29" s="144"/>
      <c r="BF29" s="144"/>
      <c r="BG29" s="144"/>
      <c r="BH29" s="144"/>
      <c r="BI29" s="144"/>
      <c r="BJ29" s="144"/>
      <c r="BK29" s="144"/>
      <c r="BL29" s="145"/>
    </row>
    <row r="30" spans="1:64" s="13" customFormat="1" ht="12.75">
      <c r="A30" s="190" t="s">
        <v>149</v>
      </c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2"/>
      <c r="Q30" s="149"/>
      <c r="R30" s="150"/>
      <c r="S30" s="150"/>
      <c r="T30" s="150"/>
      <c r="U30" s="150"/>
      <c r="V30" s="150"/>
      <c r="W30" s="151"/>
      <c r="X30" s="152"/>
      <c r="Y30" s="153"/>
      <c r="Z30" s="153"/>
      <c r="AA30" s="153"/>
      <c r="AB30" s="153"/>
      <c r="AC30" s="153"/>
      <c r="AD30" s="154"/>
      <c r="AE30" s="155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7"/>
      <c r="BD30" s="158"/>
      <c r="BE30" s="159"/>
      <c r="BF30" s="159"/>
      <c r="BG30" s="159"/>
      <c r="BH30" s="159"/>
      <c r="BI30" s="159"/>
      <c r="BJ30" s="159"/>
      <c r="BK30" s="159"/>
      <c r="BL30" s="160"/>
    </row>
    <row r="31" spans="1:126" s="13" customFormat="1" ht="12.75">
      <c r="A31" s="121" t="s">
        <v>150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2"/>
      <c r="R31" s="123"/>
      <c r="S31" s="123"/>
      <c r="T31" s="123"/>
      <c r="U31" s="123"/>
      <c r="V31" s="123"/>
      <c r="W31" s="124"/>
      <c r="X31" s="128" t="s">
        <v>139</v>
      </c>
      <c r="Y31" s="129"/>
      <c r="Z31" s="129"/>
      <c r="AA31" s="129"/>
      <c r="AB31" s="129"/>
      <c r="AC31" s="129"/>
      <c r="AD31" s="130"/>
      <c r="AE31" s="134">
        <v>0</v>
      </c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6"/>
      <c r="BD31" s="140"/>
      <c r="BE31" s="141"/>
      <c r="BF31" s="141"/>
      <c r="BG31" s="141"/>
      <c r="BH31" s="141"/>
      <c r="BI31" s="141"/>
      <c r="BJ31" s="141"/>
      <c r="BK31" s="141"/>
      <c r="BL31" s="142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</row>
    <row r="32" spans="1:126" s="13" customFormat="1" ht="12.75">
      <c r="A32" s="161" t="s">
        <v>151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49"/>
      <c r="R32" s="150"/>
      <c r="S32" s="150"/>
      <c r="T32" s="150"/>
      <c r="U32" s="150"/>
      <c r="V32" s="150"/>
      <c r="W32" s="151"/>
      <c r="X32" s="152"/>
      <c r="Y32" s="153"/>
      <c r="Z32" s="153"/>
      <c r="AA32" s="153"/>
      <c r="AB32" s="153"/>
      <c r="AC32" s="153"/>
      <c r="AD32" s="154"/>
      <c r="AE32" s="155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7"/>
      <c r="BD32" s="158"/>
      <c r="BE32" s="159"/>
      <c r="BF32" s="159"/>
      <c r="BG32" s="159"/>
      <c r="BH32" s="159"/>
      <c r="BI32" s="159"/>
      <c r="BJ32" s="159"/>
      <c r="BK32" s="159"/>
      <c r="BL32" s="160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</row>
    <row r="33" spans="1:126" s="13" customFormat="1" ht="15.75">
      <c r="A33" s="42" t="s">
        <v>152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4" t="s">
        <v>249</v>
      </c>
      <c r="P33" s="44" t="s">
        <v>237</v>
      </c>
      <c r="Q33" s="115" t="s">
        <v>250</v>
      </c>
      <c r="R33" s="115"/>
      <c r="S33" s="115"/>
      <c r="T33" s="115"/>
      <c r="U33" s="115"/>
      <c r="V33" s="115"/>
      <c r="W33" s="115"/>
      <c r="X33" s="134" t="s">
        <v>139</v>
      </c>
      <c r="Y33" s="135"/>
      <c r="Z33" s="135"/>
      <c r="AA33" s="135"/>
      <c r="AB33" s="135"/>
      <c r="AC33" s="135"/>
      <c r="AD33" s="136"/>
      <c r="AE33" s="162">
        <f>22.39*1000</f>
        <v>22390</v>
      </c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>
        <f>23.95*1000</f>
        <v>23950</v>
      </c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20" t="s">
        <v>134</v>
      </c>
      <c r="BE33" s="120"/>
      <c r="BF33" s="120"/>
      <c r="BG33" s="120"/>
      <c r="BH33" s="120"/>
      <c r="BI33" s="120"/>
      <c r="BJ33" s="120"/>
      <c r="BK33" s="120"/>
      <c r="BL33" s="120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</row>
    <row r="34" spans="1:126" s="13" customFormat="1" ht="15.75">
      <c r="A34" s="14" t="s">
        <v>153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44" t="s">
        <v>249</v>
      </c>
      <c r="P34" s="44" t="s">
        <v>238</v>
      </c>
      <c r="Q34" s="115" t="s">
        <v>250</v>
      </c>
      <c r="R34" s="115"/>
      <c r="S34" s="115"/>
      <c r="T34" s="115"/>
      <c r="U34" s="115"/>
      <c r="V34" s="115"/>
      <c r="W34" s="115"/>
      <c r="X34" s="137"/>
      <c r="Y34" s="138"/>
      <c r="Z34" s="138"/>
      <c r="AA34" s="138"/>
      <c r="AB34" s="138"/>
      <c r="AC34" s="138"/>
      <c r="AD34" s="139"/>
      <c r="AE34" s="162">
        <f>27.77*1000</f>
        <v>27770</v>
      </c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>
        <f>31.93*1000</f>
        <v>31930</v>
      </c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20" t="s">
        <v>134</v>
      </c>
      <c r="BE34" s="120"/>
      <c r="BF34" s="120"/>
      <c r="BG34" s="120"/>
      <c r="BH34" s="120"/>
      <c r="BI34" s="120"/>
      <c r="BJ34" s="120"/>
      <c r="BK34" s="120"/>
      <c r="BL34" s="120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</row>
    <row r="35" spans="1:126" s="13" customFormat="1" ht="15.75">
      <c r="A35" s="14" t="s">
        <v>154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44" t="s">
        <v>249</v>
      </c>
      <c r="P35" s="44" t="s">
        <v>239</v>
      </c>
      <c r="Q35" s="115" t="s">
        <v>250</v>
      </c>
      <c r="R35" s="115"/>
      <c r="S35" s="115"/>
      <c r="T35" s="115"/>
      <c r="U35" s="115"/>
      <c r="V35" s="115"/>
      <c r="W35" s="115"/>
      <c r="X35" s="137"/>
      <c r="Y35" s="138"/>
      <c r="Z35" s="138"/>
      <c r="AA35" s="138"/>
      <c r="AB35" s="138"/>
      <c r="AC35" s="138"/>
      <c r="AD35" s="139"/>
      <c r="AE35" s="162">
        <f>29.07*1000</f>
        <v>29070</v>
      </c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>
        <f>33.55*1000</f>
        <v>33550</v>
      </c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20" t="s">
        <v>134</v>
      </c>
      <c r="BE35" s="120"/>
      <c r="BF35" s="120"/>
      <c r="BG35" s="120"/>
      <c r="BH35" s="120"/>
      <c r="BI35" s="120"/>
      <c r="BJ35" s="120"/>
      <c r="BK35" s="120"/>
      <c r="BL35" s="120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</row>
    <row r="36" spans="1:126" s="13" customFormat="1" ht="15.75">
      <c r="A36" s="14" t="s">
        <v>155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44" t="s">
        <v>249</v>
      </c>
      <c r="P36" s="44" t="s">
        <v>240</v>
      </c>
      <c r="Q36" s="115" t="s">
        <v>250</v>
      </c>
      <c r="R36" s="115"/>
      <c r="S36" s="115"/>
      <c r="T36" s="115"/>
      <c r="U36" s="115"/>
      <c r="V36" s="115"/>
      <c r="W36" s="115"/>
      <c r="X36" s="137"/>
      <c r="Y36" s="138"/>
      <c r="Z36" s="138"/>
      <c r="AA36" s="138"/>
      <c r="AB36" s="138"/>
      <c r="AC36" s="138"/>
      <c r="AD36" s="139"/>
      <c r="AE36" s="162">
        <f>36.28*1000</f>
        <v>36280</v>
      </c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>
        <f>36.39*1000</f>
        <v>36390</v>
      </c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20" t="s">
        <v>134</v>
      </c>
      <c r="BE36" s="120"/>
      <c r="BF36" s="120"/>
      <c r="BG36" s="120"/>
      <c r="BH36" s="120"/>
      <c r="BI36" s="120"/>
      <c r="BJ36" s="120"/>
      <c r="BK36" s="120"/>
      <c r="BL36" s="120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</row>
    <row r="37" spans="1:126" s="13" customFormat="1" ht="15.75">
      <c r="A37" s="112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205"/>
      <c r="O37" s="44" t="s">
        <v>249</v>
      </c>
      <c r="P37" s="44" t="s">
        <v>241</v>
      </c>
      <c r="Q37" s="115" t="s">
        <v>250</v>
      </c>
      <c r="R37" s="115"/>
      <c r="S37" s="115"/>
      <c r="T37" s="115"/>
      <c r="U37" s="115"/>
      <c r="V37" s="115"/>
      <c r="W37" s="115"/>
      <c r="X37" s="155"/>
      <c r="Y37" s="156"/>
      <c r="Z37" s="156"/>
      <c r="AA37" s="156"/>
      <c r="AB37" s="156"/>
      <c r="AC37" s="156"/>
      <c r="AD37" s="157"/>
      <c r="AE37" s="162">
        <f>60.45*1000</f>
        <v>60450</v>
      </c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>
        <f>60.55*1000</f>
        <v>60550</v>
      </c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20" t="s">
        <v>134</v>
      </c>
      <c r="BE37" s="120"/>
      <c r="BF37" s="120"/>
      <c r="BG37" s="120"/>
      <c r="BH37" s="120"/>
      <c r="BI37" s="120"/>
      <c r="BJ37" s="120"/>
      <c r="BK37" s="120"/>
      <c r="BL37" s="120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</row>
    <row r="38" spans="1:126" s="13" customFormat="1" ht="12.75">
      <c r="A38" s="121" t="s">
        <v>156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2"/>
      <c r="R38" s="123"/>
      <c r="S38" s="123"/>
      <c r="T38" s="123"/>
      <c r="U38" s="123"/>
      <c r="V38" s="123"/>
      <c r="W38" s="124"/>
      <c r="X38" s="128" t="s">
        <v>139</v>
      </c>
      <c r="Y38" s="129"/>
      <c r="Z38" s="129"/>
      <c r="AA38" s="129"/>
      <c r="AB38" s="129"/>
      <c r="AC38" s="129"/>
      <c r="AD38" s="130"/>
      <c r="AE38" s="134">
        <v>0</v>
      </c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6"/>
      <c r="BD38" s="140"/>
      <c r="BE38" s="141"/>
      <c r="BF38" s="141"/>
      <c r="BG38" s="141"/>
      <c r="BH38" s="141"/>
      <c r="BI38" s="141"/>
      <c r="BJ38" s="141"/>
      <c r="BK38" s="141"/>
      <c r="BL38" s="142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</row>
    <row r="39" spans="1:64" s="13" customFormat="1" ht="12.75">
      <c r="A39" s="161" t="s">
        <v>84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49"/>
      <c r="R39" s="150"/>
      <c r="S39" s="150"/>
      <c r="T39" s="150"/>
      <c r="U39" s="150"/>
      <c r="V39" s="150"/>
      <c r="W39" s="151"/>
      <c r="X39" s="152"/>
      <c r="Y39" s="153"/>
      <c r="Z39" s="153"/>
      <c r="AA39" s="153"/>
      <c r="AB39" s="153"/>
      <c r="AC39" s="153"/>
      <c r="AD39" s="154"/>
      <c r="AE39" s="155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7"/>
      <c r="BD39" s="158"/>
      <c r="BE39" s="159"/>
      <c r="BF39" s="159"/>
      <c r="BG39" s="159"/>
      <c r="BH39" s="159"/>
      <c r="BI39" s="159"/>
      <c r="BJ39" s="159"/>
      <c r="BK39" s="159"/>
      <c r="BL39" s="160"/>
    </row>
    <row r="40" spans="1:64" s="13" customFormat="1" ht="12.75">
      <c r="A40" s="121" t="s">
        <v>157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2"/>
      <c r="R40" s="123"/>
      <c r="S40" s="123"/>
      <c r="T40" s="123"/>
      <c r="U40" s="123"/>
      <c r="V40" s="123"/>
      <c r="W40" s="124"/>
      <c r="X40" s="128" t="s">
        <v>139</v>
      </c>
      <c r="Y40" s="129"/>
      <c r="Z40" s="129"/>
      <c r="AA40" s="129"/>
      <c r="AB40" s="129"/>
      <c r="AC40" s="129"/>
      <c r="AD40" s="130"/>
      <c r="AE40" s="134">
        <v>0</v>
      </c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6"/>
      <c r="BD40" s="140"/>
      <c r="BE40" s="141"/>
      <c r="BF40" s="141"/>
      <c r="BG40" s="141"/>
      <c r="BH40" s="141"/>
      <c r="BI40" s="141"/>
      <c r="BJ40" s="141"/>
      <c r="BK40" s="141"/>
      <c r="BL40" s="142"/>
    </row>
    <row r="41" spans="1:64" s="13" customFormat="1" ht="12.75">
      <c r="A41" s="146" t="s">
        <v>159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8"/>
      <c r="Q41" s="125"/>
      <c r="R41" s="126"/>
      <c r="S41" s="126"/>
      <c r="T41" s="126"/>
      <c r="U41" s="126"/>
      <c r="V41" s="126"/>
      <c r="W41" s="127"/>
      <c r="X41" s="131"/>
      <c r="Y41" s="132"/>
      <c r="Z41" s="132"/>
      <c r="AA41" s="132"/>
      <c r="AB41" s="132"/>
      <c r="AC41" s="132"/>
      <c r="AD41" s="133"/>
      <c r="AE41" s="137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9"/>
      <c r="BD41" s="143"/>
      <c r="BE41" s="144"/>
      <c r="BF41" s="144"/>
      <c r="BG41" s="144"/>
      <c r="BH41" s="144"/>
      <c r="BI41" s="144"/>
      <c r="BJ41" s="144"/>
      <c r="BK41" s="144"/>
      <c r="BL41" s="145"/>
    </row>
    <row r="42" spans="1:64" s="13" customFormat="1" ht="12.75">
      <c r="A42" s="161" t="s">
        <v>160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49"/>
      <c r="R42" s="150"/>
      <c r="S42" s="150"/>
      <c r="T42" s="150"/>
      <c r="U42" s="150"/>
      <c r="V42" s="150"/>
      <c r="W42" s="151"/>
      <c r="X42" s="152"/>
      <c r="Y42" s="153"/>
      <c r="Z42" s="153"/>
      <c r="AA42" s="153"/>
      <c r="AB42" s="153"/>
      <c r="AC42" s="153"/>
      <c r="AD42" s="154"/>
      <c r="AE42" s="155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7"/>
      <c r="BD42" s="158"/>
      <c r="BE42" s="159"/>
      <c r="BF42" s="159"/>
      <c r="BG42" s="159"/>
      <c r="BH42" s="159"/>
      <c r="BI42" s="159"/>
      <c r="BJ42" s="159"/>
      <c r="BK42" s="159"/>
      <c r="BL42" s="160"/>
    </row>
    <row r="43" spans="1:64" s="13" customFormat="1" ht="12.75">
      <c r="A43" s="121" t="s">
        <v>161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2"/>
      <c r="R43" s="123"/>
      <c r="S43" s="123"/>
      <c r="T43" s="123"/>
      <c r="U43" s="123"/>
      <c r="V43" s="123"/>
      <c r="W43" s="124"/>
      <c r="X43" s="128" t="s">
        <v>139</v>
      </c>
      <c r="Y43" s="129"/>
      <c r="Z43" s="129"/>
      <c r="AA43" s="129"/>
      <c r="AB43" s="129"/>
      <c r="AC43" s="129"/>
      <c r="AD43" s="130"/>
      <c r="AE43" s="134">
        <v>0</v>
      </c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6"/>
      <c r="BD43" s="140"/>
      <c r="BE43" s="141"/>
      <c r="BF43" s="141"/>
      <c r="BG43" s="141"/>
      <c r="BH43" s="141"/>
      <c r="BI43" s="141"/>
      <c r="BJ43" s="141"/>
      <c r="BK43" s="141"/>
      <c r="BL43" s="142"/>
    </row>
    <row r="44" spans="1:64" s="13" customFormat="1" ht="12.75">
      <c r="A44" s="146" t="s">
        <v>162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8"/>
      <c r="Q44" s="125"/>
      <c r="R44" s="126"/>
      <c r="S44" s="126"/>
      <c r="T44" s="126"/>
      <c r="U44" s="126"/>
      <c r="V44" s="126"/>
      <c r="W44" s="127"/>
      <c r="X44" s="131"/>
      <c r="Y44" s="132"/>
      <c r="Z44" s="132"/>
      <c r="AA44" s="132"/>
      <c r="AB44" s="132"/>
      <c r="AC44" s="132"/>
      <c r="AD44" s="133"/>
      <c r="AE44" s="137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9"/>
      <c r="BD44" s="143"/>
      <c r="BE44" s="144"/>
      <c r="BF44" s="144"/>
      <c r="BG44" s="144"/>
      <c r="BH44" s="144"/>
      <c r="BI44" s="144"/>
      <c r="BJ44" s="144"/>
      <c r="BK44" s="144"/>
      <c r="BL44" s="145"/>
    </row>
    <row r="45" spans="1:64" s="13" customFormat="1" ht="12.75">
      <c r="A45" s="146" t="s">
        <v>163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8"/>
      <c r="Q45" s="125"/>
      <c r="R45" s="126"/>
      <c r="S45" s="126"/>
      <c r="T45" s="126"/>
      <c r="U45" s="126"/>
      <c r="V45" s="126"/>
      <c r="W45" s="127"/>
      <c r="X45" s="131"/>
      <c r="Y45" s="132"/>
      <c r="Z45" s="132"/>
      <c r="AA45" s="132"/>
      <c r="AB45" s="132"/>
      <c r="AC45" s="132"/>
      <c r="AD45" s="133"/>
      <c r="AE45" s="137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9"/>
      <c r="BD45" s="143"/>
      <c r="BE45" s="144"/>
      <c r="BF45" s="144"/>
      <c r="BG45" s="144"/>
      <c r="BH45" s="144"/>
      <c r="BI45" s="144"/>
      <c r="BJ45" s="144"/>
      <c r="BK45" s="144"/>
      <c r="BL45" s="145"/>
    </row>
    <row r="46" spans="1:64" s="13" customFormat="1" ht="12.75">
      <c r="A46" s="146" t="s">
        <v>164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8"/>
      <c r="Q46" s="125"/>
      <c r="R46" s="126"/>
      <c r="S46" s="126"/>
      <c r="T46" s="126"/>
      <c r="U46" s="126"/>
      <c r="V46" s="126"/>
      <c r="W46" s="127"/>
      <c r="X46" s="131"/>
      <c r="Y46" s="132"/>
      <c r="Z46" s="132"/>
      <c r="AA46" s="132"/>
      <c r="AB46" s="132"/>
      <c r="AC46" s="132"/>
      <c r="AD46" s="133"/>
      <c r="AE46" s="137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9"/>
      <c r="BD46" s="143"/>
      <c r="BE46" s="144"/>
      <c r="BF46" s="144"/>
      <c r="BG46" s="144"/>
      <c r="BH46" s="144"/>
      <c r="BI46" s="144"/>
      <c r="BJ46" s="144"/>
      <c r="BK46" s="144"/>
      <c r="BL46" s="145"/>
    </row>
    <row r="47" spans="1:64" s="13" customFormat="1" ht="12.75">
      <c r="A47" s="161" t="s">
        <v>165</v>
      </c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49"/>
      <c r="R47" s="150"/>
      <c r="S47" s="150"/>
      <c r="T47" s="150"/>
      <c r="U47" s="150"/>
      <c r="V47" s="150"/>
      <c r="W47" s="151"/>
      <c r="X47" s="152"/>
      <c r="Y47" s="153"/>
      <c r="Z47" s="153"/>
      <c r="AA47" s="153"/>
      <c r="AB47" s="153"/>
      <c r="AC47" s="153"/>
      <c r="AD47" s="154"/>
      <c r="AE47" s="155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7"/>
      <c r="BD47" s="158"/>
      <c r="BE47" s="159"/>
      <c r="BF47" s="159"/>
      <c r="BG47" s="159"/>
      <c r="BH47" s="159"/>
      <c r="BI47" s="159"/>
      <c r="BJ47" s="159"/>
      <c r="BK47" s="159"/>
      <c r="BL47" s="160"/>
    </row>
    <row r="48" spans="1:64" s="13" customFormat="1" ht="12.75">
      <c r="A48" s="121" t="s">
        <v>166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2"/>
      <c r="R48" s="123"/>
      <c r="S48" s="123"/>
      <c r="T48" s="123"/>
      <c r="U48" s="123"/>
      <c r="V48" s="123"/>
      <c r="W48" s="124"/>
      <c r="X48" s="128" t="s">
        <v>139</v>
      </c>
      <c r="Y48" s="129"/>
      <c r="Z48" s="129"/>
      <c r="AA48" s="129"/>
      <c r="AB48" s="129"/>
      <c r="AC48" s="129"/>
      <c r="AD48" s="130"/>
      <c r="AE48" s="134">
        <v>0</v>
      </c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6"/>
      <c r="BD48" s="140"/>
      <c r="BE48" s="141"/>
      <c r="BF48" s="141"/>
      <c r="BG48" s="141"/>
      <c r="BH48" s="141"/>
      <c r="BI48" s="141"/>
      <c r="BJ48" s="141"/>
      <c r="BK48" s="141"/>
      <c r="BL48" s="142"/>
    </row>
    <row r="49" spans="1:64" s="13" customFormat="1" ht="12.75">
      <c r="A49" s="146" t="s">
        <v>167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8"/>
      <c r="Q49" s="125"/>
      <c r="R49" s="126"/>
      <c r="S49" s="126"/>
      <c r="T49" s="126"/>
      <c r="U49" s="126"/>
      <c r="V49" s="126"/>
      <c r="W49" s="127"/>
      <c r="X49" s="131"/>
      <c r="Y49" s="132"/>
      <c r="Z49" s="132"/>
      <c r="AA49" s="132"/>
      <c r="AB49" s="132"/>
      <c r="AC49" s="132"/>
      <c r="AD49" s="133"/>
      <c r="AE49" s="137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9"/>
      <c r="BD49" s="143"/>
      <c r="BE49" s="144"/>
      <c r="BF49" s="144"/>
      <c r="BG49" s="144"/>
      <c r="BH49" s="144"/>
      <c r="BI49" s="144"/>
      <c r="BJ49" s="144"/>
      <c r="BK49" s="144"/>
      <c r="BL49" s="145"/>
    </row>
    <row r="50" spans="1:64" s="13" customFormat="1" ht="12.75">
      <c r="A50" s="161" t="s">
        <v>168</v>
      </c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49"/>
      <c r="R50" s="150"/>
      <c r="S50" s="150"/>
      <c r="T50" s="150"/>
      <c r="U50" s="150"/>
      <c r="V50" s="150"/>
      <c r="W50" s="151"/>
      <c r="X50" s="152"/>
      <c r="Y50" s="153"/>
      <c r="Z50" s="153"/>
      <c r="AA50" s="153"/>
      <c r="AB50" s="153"/>
      <c r="AC50" s="153"/>
      <c r="AD50" s="154"/>
      <c r="AE50" s="155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7"/>
      <c r="BD50" s="158"/>
      <c r="BE50" s="159"/>
      <c r="BF50" s="159"/>
      <c r="BG50" s="159"/>
      <c r="BH50" s="159"/>
      <c r="BI50" s="159"/>
      <c r="BJ50" s="159"/>
      <c r="BK50" s="159"/>
      <c r="BL50" s="160"/>
    </row>
    <row r="51" spans="1:64" s="13" customFormat="1" ht="15" customHeight="1">
      <c r="A51" s="163" t="s">
        <v>169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30"/>
      <c r="Q51" s="164" t="s">
        <v>170</v>
      </c>
      <c r="R51" s="164"/>
      <c r="S51" s="164"/>
      <c r="T51" s="164"/>
      <c r="U51" s="164"/>
      <c r="V51" s="164"/>
      <c r="W51" s="164"/>
      <c r="X51" s="165" t="s">
        <v>139</v>
      </c>
      <c r="Y51" s="165"/>
      <c r="Z51" s="165"/>
      <c r="AA51" s="165"/>
      <c r="AB51" s="165"/>
      <c r="AC51" s="165"/>
      <c r="AD51" s="165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20"/>
      <c r="BE51" s="120"/>
      <c r="BF51" s="120"/>
      <c r="BG51" s="120"/>
      <c r="BH51" s="120"/>
      <c r="BI51" s="120"/>
      <c r="BJ51" s="120"/>
      <c r="BK51" s="120"/>
      <c r="BL51" s="120"/>
    </row>
    <row r="52" spans="1:64" s="13" customFormat="1" ht="15" customHeight="1">
      <c r="A52" s="131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3"/>
      <c r="Q52" s="164" t="s">
        <v>171</v>
      </c>
      <c r="R52" s="164"/>
      <c r="S52" s="164"/>
      <c r="T52" s="164"/>
      <c r="U52" s="164"/>
      <c r="V52" s="164"/>
      <c r="W52" s="164"/>
      <c r="X52" s="165" t="s">
        <v>139</v>
      </c>
      <c r="Y52" s="165"/>
      <c r="Z52" s="165"/>
      <c r="AA52" s="165"/>
      <c r="AB52" s="165"/>
      <c r="AC52" s="165"/>
      <c r="AD52" s="165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20"/>
      <c r="BE52" s="120"/>
      <c r="BF52" s="120"/>
      <c r="BG52" s="120"/>
      <c r="BH52" s="120"/>
      <c r="BI52" s="120"/>
      <c r="BJ52" s="120"/>
      <c r="BK52" s="120"/>
      <c r="BL52" s="120"/>
    </row>
    <row r="53" spans="1:64" s="13" customFormat="1" ht="15" customHeight="1">
      <c r="A53" s="131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3"/>
      <c r="Q53" s="164" t="s">
        <v>172</v>
      </c>
      <c r="R53" s="164"/>
      <c r="S53" s="164"/>
      <c r="T53" s="164"/>
      <c r="U53" s="164"/>
      <c r="V53" s="164"/>
      <c r="W53" s="164"/>
      <c r="X53" s="165" t="s">
        <v>139</v>
      </c>
      <c r="Y53" s="165"/>
      <c r="Z53" s="165"/>
      <c r="AA53" s="165"/>
      <c r="AB53" s="165"/>
      <c r="AC53" s="165"/>
      <c r="AD53" s="165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20"/>
      <c r="BE53" s="120"/>
      <c r="BF53" s="120"/>
      <c r="BG53" s="120"/>
      <c r="BH53" s="120"/>
      <c r="BI53" s="120"/>
      <c r="BJ53" s="120"/>
      <c r="BK53" s="120"/>
      <c r="BL53" s="120"/>
    </row>
    <row r="54" spans="1:64" s="13" customFormat="1" ht="15" customHeight="1">
      <c r="A54" s="131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3"/>
      <c r="Q54" s="164" t="s">
        <v>173</v>
      </c>
      <c r="R54" s="164"/>
      <c r="S54" s="164"/>
      <c r="T54" s="164"/>
      <c r="U54" s="164"/>
      <c r="V54" s="164"/>
      <c r="W54" s="164"/>
      <c r="X54" s="165" t="s">
        <v>139</v>
      </c>
      <c r="Y54" s="165"/>
      <c r="Z54" s="165"/>
      <c r="AA54" s="165"/>
      <c r="AB54" s="165"/>
      <c r="AC54" s="165"/>
      <c r="AD54" s="165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20"/>
      <c r="BE54" s="120"/>
      <c r="BF54" s="120"/>
      <c r="BG54" s="120"/>
      <c r="BH54" s="120"/>
      <c r="BI54" s="120"/>
      <c r="BJ54" s="120"/>
      <c r="BK54" s="120"/>
      <c r="BL54" s="120"/>
    </row>
    <row r="55" spans="1:64" s="13" customFormat="1" ht="15" customHeight="1">
      <c r="A55" s="152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4"/>
      <c r="Q55" s="164" t="s">
        <v>171</v>
      </c>
      <c r="R55" s="164"/>
      <c r="S55" s="164"/>
      <c r="T55" s="164"/>
      <c r="U55" s="164"/>
      <c r="V55" s="164"/>
      <c r="W55" s="164"/>
      <c r="X55" s="165" t="s">
        <v>139</v>
      </c>
      <c r="Y55" s="165"/>
      <c r="Z55" s="165"/>
      <c r="AA55" s="165"/>
      <c r="AB55" s="165"/>
      <c r="AC55" s="165"/>
      <c r="AD55" s="165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20"/>
      <c r="BE55" s="120"/>
      <c r="BF55" s="120"/>
      <c r="BG55" s="120"/>
      <c r="BH55" s="120"/>
      <c r="BI55" s="120"/>
      <c r="BJ55" s="120"/>
      <c r="BK55" s="120"/>
      <c r="BL55" s="120"/>
    </row>
    <row r="56" spans="1:64" s="13" customFormat="1" ht="15" customHeight="1">
      <c r="A56" s="163" t="s">
        <v>174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30"/>
      <c r="Q56" s="164" t="s">
        <v>170</v>
      </c>
      <c r="R56" s="164"/>
      <c r="S56" s="164"/>
      <c r="T56" s="164"/>
      <c r="U56" s="164"/>
      <c r="V56" s="164"/>
      <c r="W56" s="164"/>
      <c r="X56" s="165" t="s">
        <v>139</v>
      </c>
      <c r="Y56" s="165"/>
      <c r="Z56" s="165"/>
      <c r="AA56" s="165"/>
      <c r="AB56" s="165"/>
      <c r="AC56" s="165"/>
      <c r="AD56" s="165"/>
      <c r="AE56" s="167"/>
      <c r="AF56" s="168"/>
      <c r="AG56" s="168"/>
      <c r="AH56" s="168"/>
      <c r="AI56" s="168"/>
      <c r="AJ56" s="168"/>
      <c r="AK56" s="168"/>
      <c r="AL56" s="168"/>
      <c r="AM56" s="168"/>
      <c r="AN56" s="168"/>
      <c r="AO56" s="168"/>
      <c r="AP56" s="168"/>
      <c r="AQ56" s="168"/>
      <c r="AR56" s="168"/>
      <c r="AS56" s="168"/>
      <c r="AT56" s="168"/>
      <c r="AU56" s="168"/>
      <c r="AV56" s="168"/>
      <c r="AW56" s="168"/>
      <c r="AX56" s="168"/>
      <c r="AY56" s="168"/>
      <c r="AZ56" s="168"/>
      <c r="BA56" s="168"/>
      <c r="BB56" s="168"/>
      <c r="BC56" s="169"/>
      <c r="BD56" s="120"/>
      <c r="BE56" s="120"/>
      <c r="BF56" s="120"/>
      <c r="BG56" s="120"/>
      <c r="BH56" s="120"/>
      <c r="BI56" s="120"/>
      <c r="BJ56" s="120"/>
      <c r="BK56" s="120"/>
      <c r="BL56" s="120"/>
    </row>
    <row r="57" spans="1:64" s="13" customFormat="1" ht="15" customHeight="1">
      <c r="A57" s="131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3"/>
      <c r="Q57" s="164" t="s">
        <v>171</v>
      </c>
      <c r="R57" s="164"/>
      <c r="S57" s="164"/>
      <c r="T57" s="164"/>
      <c r="U57" s="164"/>
      <c r="V57" s="164"/>
      <c r="W57" s="164"/>
      <c r="X57" s="165" t="s">
        <v>139</v>
      </c>
      <c r="Y57" s="165"/>
      <c r="Z57" s="165"/>
      <c r="AA57" s="165"/>
      <c r="AB57" s="165"/>
      <c r="AC57" s="165"/>
      <c r="AD57" s="165"/>
      <c r="AE57" s="167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  <c r="AV57" s="168"/>
      <c r="AW57" s="168"/>
      <c r="AX57" s="168"/>
      <c r="AY57" s="168"/>
      <c r="AZ57" s="168"/>
      <c r="BA57" s="168"/>
      <c r="BB57" s="168"/>
      <c r="BC57" s="169"/>
      <c r="BD57" s="120"/>
      <c r="BE57" s="120"/>
      <c r="BF57" s="120"/>
      <c r="BG57" s="120"/>
      <c r="BH57" s="120"/>
      <c r="BI57" s="120"/>
      <c r="BJ57" s="120"/>
      <c r="BK57" s="120"/>
      <c r="BL57" s="120"/>
    </row>
    <row r="58" spans="1:64" s="13" customFormat="1" ht="15" customHeight="1">
      <c r="A58" s="131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3"/>
      <c r="Q58" s="164" t="s">
        <v>172</v>
      </c>
      <c r="R58" s="164"/>
      <c r="S58" s="164"/>
      <c r="T58" s="164"/>
      <c r="U58" s="164"/>
      <c r="V58" s="164"/>
      <c r="W58" s="164"/>
      <c r="X58" s="165" t="s">
        <v>139</v>
      </c>
      <c r="Y58" s="165"/>
      <c r="Z58" s="165"/>
      <c r="AA58" s="165"/>
      <c r="AB58" s="165"/>
      <c r="AC58" s="165"/>
      <c r="AD58" s="165"/>
      <c r="AE58" s="167"/>
      <c r="AF58" s="168"/>
      <c r="AG58" s="168"/>
      <c r="AH58" s="168"/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68"/>
      <c r="AT58" s="168"/>
      <c r="AU58" s="168"/>
      <c r="AV58" s="168"/>
      <c r="AW58" s="168"/>
      <c r="AX58" s="168"/>
      <c r="AY58" s="168"/>
      <c r="AZ58" s="168"/>
      <c r="BA58" s="168"/>
      <c r="BB58" s="168"/>
      <c r="BC58" s="169"/>
      <c r="BD58" s="120"/>
      <c r="BE58" s="120"/>
      <c r="BF58" s="120"/>
      <c r="BG58" s="120"/>
      <c r="BH58" s="120"/>
      <c r="BI58" s="120"/>
      <c r="BJ58" s="120"/>
      <c r="BK58" s="120"/>
      <c r="BL58" s="120"/>
    </row>
    <row r="59" spans="1:64" s="13" customFormat="1" ht="15" customHeight="1">
      <c r="A59" s="131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3"/>
      <c r="Q59" s="164" t="s">
        <v>173</v>
      </c>
      <c r="R59" s="164"/>
      <c r="S59" s="164"/>
      <c r="T59" s="164"/>
      <c r="U59" s="164"/>
      <c r="V59" s="164"/>
      <c r="W59" s="164"/>
      <c r="X59" s="165" t="s">
        <v>139</v>
      </c>
      <c r="Y59" s="165"/>
      <c r="Z59" s="165"/>
      <c r="AA59" s="165"/>
      <c r="AB59" s="165"/>
      <c r="AC59" s="165"/>
      <c r="AD59" s="165"/>
      <c r="AE59" s="167"/>
      <c r="AF59" s="168"/>
      <c r="AG59" s="168"/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9"/>
      <c r="BD59" s="120"/>
      <c r="BE59" s="120"/>
      <c r="BF59" s="120"/>
      <c r="BG59" s="120"/>
      <c r="BH59" s="120"/>
      <c r="BI59" s="120"/>
      <c r="BJ59" s="120"/>
      <c r="BK59" s="120"/>
      <c r="BL59" s="120"/>
    </row>
    <row r="60" spans="1:64" s="13" customFormat="1" ht="15" customHeight="1">
      <c r="A60" s="152"/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4"/>
      <c r="Q60" s="164" t="s">
        <v>171</v>
      </c>
      <c r="R60" s="164"/>
      <c r="S60" s="164"/>
      <c r="T60" s="164"/>
      <c r="U60" s="164"/>
      <c r="V60" s="164"/>
      <c r="W60" s="164"/>
      <c r="X60" s="165" t="s">
        <v>139</v>
      </c>
      <c r="Y60" s="165"/>
      <c r="Z60" s="165"/>
      <c r="AA60" s="165"/>
      <c r="AB60" s="165"/>
      <c r="AC60" s="165"/>
      <c r="AD60" s="165"/>
      <c r="AE60" s="167"/>
      <c r="AF60" s="168"/>
      <c r="AG60" s="168"/>
      <c r="AH60" s="168"/>
      <c r="AI60" s="168"/>
      <c r="AJ60" s="168"/>
      <c r="AK60" s="168"/>
      <c r="AL60" s="168"/>
      <c r="AM60" s="168"/>
      <c r="AN60" s="168"/>
      <c r="AO60" s="168"/>
      <c r="AP60" s="168"/>
      <c r="AQ60" s="168"/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169"/>
      <c r="BD60" s="120"/>
      <c r="BE60" s="120"/>
      <c r="BF60" s="120"/>
      <c r="BG60" s="120"/>
      <c r="BH60" s="120"/>
      <c r="BI60" s="120"/>
      <c r="BJ60" s="120"/>
      <c r="BK60" s="120"/>
      <c r="BL60" s="120"/>
    </row>
    <row r="61" spans="1:64" s="13" customFormat="1" ht="12.75">
      <c r="A61" s="121" t="s">
        <v>175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40"/>
      <c r="R61" s="141"/>
      <c r="S61" s="141"/>
      <c r="T61" s="141"/>
      <c r="U61" s="141"/>
      <c r="V61" s="141"/>
      <c r="W61" s="142"/>
      <c r="X61" s="170" t="s">
        <v>139</v>
      </c>
      <c r="Y61" s="171"/>
      <c r="Z61" s="171"/>
      <c r="AA61" s="171"/>
      <c r="AB61" s="171"/>
      <c r="AC61" s="171"/>
      <c r="AD61" s="172"/>
      <c r="AE61" s="179" t="s">
        <v>158</v>
      </c>
      <c r="AF61" s="179"/>
      <c r="AG61" s="179"/>
      <c r="AH61" s="179"/>
      <c r="AI61" s="179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40"/>
      <c r="BE61" s="141"/>
      <c r="BF61" s="141"/>
      <c r="BG61" s="141"/>
      <c r="BH61" s="141"/>
      <c r="BI61" s="141"/>
      <c r="BJ61" s="141"/>
      <c r="BK61" s="141"/>
      <c r="BL61" s="142"/>
    </row>
    <row r="62" spans="1:64" s="13" customFormat="1" ht="12.75">
      <c r="A62" s="146" t="s">
        <v>159</v>
      </c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8"/>
      <c r="Q62" s="143"/>
      <c r="R62" s="144"/>
      <c r="S62" s="144"/>
      <c r="T62" s="144"/>
      <c r="U62" s="144"/>
      <c r="V62" s="144"/>
      <c r="W62" s="145"/>
      <c r="X62" s="173"/>
      <c r="Y62" s="174"/>
      <c r="Z62" s="174"/>
      <c r="AA62" s="174"/>
      <c r="AB62" s="174"/>
      <c r="AC62" s="174"/>
      <c r="AD62" s="175"/>
      <c r="AE62" s="179"/>
      <c r="AF62" s="179"/>
      <c r="AG62" s="179"/>
      <c r="AH62" s="179"/>
      <c r="AI62" s="179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43"/>
      <c r="BE62" s="144"/>
      <c r="BF62" s="144"/>
      <c r="BG62" s="144"/>
      <c r="BH62" s="144"/>
      <c r="BI62" s="144"/>
      <c r="BJ62" s="144"/>
      <c r="BK62" s="144"/>
      <c r="BL62" s="145"/>
    </row>
    <row r="63" spans="1:64" s="13" customFormat="1" ht="12.75">
      <c r="A63" s="161" t="s">
        <v>160</v>
      </c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58"/>
      <c r="R63" s="159"/>
      <c r="S63" s="159"/>
      <c r="T63" s="159"/>
      <c r="U63" s="159"/>
      <c r="V63" s="159"/>
      <c r="W63" s="160"/>
      <c r="X63" s="176"/>
      <c r="Y63" s="177"/>
      <c r="Z63" s="177"/>
      <c r="AA63" s="177"/>
      <c r="AB63" s="177"/>
      <c r="AC63" s="177"/>
      <c r="AD63" s="178"/>
      <c r="AE63" s="179"/>
      <c r="AF63" s="179"/>
      <c r="AG63" s="179"/>
      <c r="AH63" s="179"/>
      <c r="AI63" s="179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58"/>
      <c r="BE63" s="159"/>
      <c r="BF63" s="159"/>
      <c r="BG63" s="159"/>
      <c r="BH63" s="159"/>
      <c r="BI63" s="159"/>
      <c r="BJ63" s="159"/>
      <c r="BK63" s="159"/>
      <c r="BL63" s="160"/>
    </row>
    <row r="64" spans="1:64" s="13" customFormat="1" ht="12.75">
      <c r="A64" s="121" t="s">
        <v>176</v>
      </c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40"/>
      <c r="R64" s="141"/>
      <c r="S64" s="141"/>
      <c r="T64" s="141"/>
      <c r="U64" s="141"/>
      <c r="V64" s="141"/>
      <c r="W64" s="142"/>
      <c r="X64" s="170" t="s">
        <v>139</v>
      </c>
      <c r="Y64" s="171"/>
      <c r="Z64" s="171"/>
      <c r="AA64" s="171"/>
      <c r="AB64" s="171"/>
      <c r="AC64" s="171"/>
      <c r="AD64" s="172"/>
      <c r="AE64" s="181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82"/>
      <c r="BC64" s="183"/>
      <c r="BD64" s="140"/>
      <c r="BE64" s="141"/>
      <c r="BF64" s="141"/>
      <c r="BG64" s="141"/>
      <c r="BH64" s="141"/>
      <c r="BI64" s="141"/>
      <c r="BJ64" s="141"/>
      <c r="BK64" s="141"/>
      <c r="BL64" s="142"/>
    </row>
    <row r="65" spans="1:64" s="13" customFormat="1" ht="12.75">
      <c r="A65" s="146" t="s">
        <v>162</v>
      </c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8"/>
      <c r="Q65" s="143"/>
      <c r="R65" s="144"/>
      <c r="S65" s="144"/>
      <c r="T65" s="144"/>
      <c r="U65" s="144"/>
      <c r="V65" s="144"/>
      <c r="W65" s="145"/>
      <c r="X65" s="173"/>
      <c r="Y65" s="174"/>
      <c r="Z65" s="174"/>
      <c r="AA65" s="174"/>
      <c r="AB65" s="174"/>
      <c r="AC65" s="174"/>
      <c r="AD65" s="175"/>
      <c r="AE65" s="184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6"/>
      <c r="BD65" s="143"/>
      <c r="BE65" s="144"/>
      <c r="BF65" s="144"/>
      <c r="BG65" s="144"/>
      <c r="BH65" s="144"/>
      <c r="BI65" s="144"/>
      <c r="BJ65" s="144"/>
      <c r="BK65" s="144"/>
      <c r="BL65" s="145"/>
    </row>
    <row r="66" spans="1:64" s="13" customFormat="1" ht="12.75">
      <c r="A66" s="146" t="s">
        <v>163</v>
      </c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8"/>
      <c r="Q66" s="143"/>
      <c r="R66" s="144"/>
      <c r="S66" s="144"/>
      <c r="T66" s="144"/>
      <c r="U66" s="144"/>
      <c r="V66" s="144"/>
      <c r="W66" s="145"/>
      <c r="X66" s="173"/>
      <c r="Y66" s="174"/>
      <c r="Z66" s="174"/>
      <c r="AA66" s="174"/>
      <c r="AB66" s="174"/>
      <c r="AC66" s="174"/>
      <c r="AD66" s="175"/>
      <c r="AE66" s="184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/>
      <c r="BB66" s="185"/>
      <c r="BC66" s="186"/>
      <c r="BD66" s="143"/>
      <c r="BE66" s="144"/>
      <c r="BF66" s="144"/>
      <c r="BG66" s="144"/>
      <c r="BH66" s="144"/>
      <c r="BI66" s="144"/>
      <c r="BJ66" s="144"/>
      <c r="BK66" s="144"/>
      <c r="BL66" s="145"/>
    </row>
    <row r="67" spans="1:64" s="13" customFormat="1" ht="12.75">
      <c r="A67" s="146" t="s">
        <v>164</v>
      </c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8"/>
      <c r="Q67" s="143"/>
      <c r="R67" s="144"/>
      <c r="S67" s="144"/>
      <c r="T67" s="144"/>
      <c r="U67" s="144"/>
      <c r="V67" s="144"/>
      <c r="W67" s="145"/>
      <c r="X67" s="173"/>
      <c r="Y67" s="174"/>
      <c r="Z67" s="174"/>
      <c r="AA67" s="174"/>
      <c r="AB67" s="174"/>
      <c r="AC67" s="174"/>
      <c r="AD67" s="175"/>
      <c r="AE67" s="184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185"/>
      <c r="AT67" s="185"/>
      <c r="AU67" s="185"/>
      <c r="AV67" s="185"/>
      <c r="AW67" s="185"/>
      <c r="AX67" s="185"/>
      <c r="AY67" s="185"/>
      <c r="AZ67" s="185"/>
      <c r="BA67" s="185"/>
      <c r="BB67" s="185"/>
      <c r="BC67" s="186"/>
      <c r="BD67" s="143"/>
      <c r="BE67" s="144"/>
      <c r="BF67" s="144"/>
      <c r="BG67" s="144"/>
      <c r="BH67" s="144"/>
      <c r="BI67" s="144"/>
      <c r="BJ67" s="144"/>
      <c r="BK67" s="144"/>
      <c r="BL67" s="145"/>
    </row>
    <row r="68" spans="1:64" s="13" customFormat="1" ht="12.75">
      <c r="A68" s="190" t="s">
        <v>165</v>
      </c>
      <c r="B68" s="191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2"/>
      <c r="Q68" s="158"/>
      <c r="R68" s="159"/>
      <c r="S68" s="159"/>
      <c r="T68" s="159"/>
      <c r="U68" s="159"/>
      <c r="V68" s="159"/>
      <c r="W68" s="160"/>
      <c r="X68" s="176"/>
      <c r="Y68" s="177"/>
      <c r="Z68" s="177"/>
      <c r="AA68" s="177"/>
      <c r="AB68" s="177"/>
      <c r="AC68" s="177"/>
      <c r="AD68" s="178"/>
      <c r="AE68" s="187"/>
      <c r="AF68" s="188"/>
      <c r="AG68" s="188"/>
      <c r="AH68" s="188"/>
      <c r="AI68" s="188"/>
      <c r="AJ68" s="188"/>
      <c r="AK68" s="188"/>
      <c r="AL68" s="188"/>
      <c r="AM68" s="188"/>
      <c r="AN68" s="188"/>
      <c r="AO68" s="188"/>
      <c r="AP68" s="188"/>
      <c r="AQ68" s="188"/>
      <c r="AR68" s="188"/>
      <c r="AS68" s="188"/>
      <c r="AT68" s="188"/>
      <c r="AU68" s="188"/>
      <c r="AV68" s="188"/>
      <c r="AW68" s="188"/>
      <c r="AX68" s="188"/>
      <c r="AY68" s="188"/>
      <c r="AZ68" s="188"/>
      <c r="BA68" s="188"/>
      <c r="BB68" s="188"/>
      <c r="BC68" s="189"/>
      <c r="BD68" s="158"/>
      <c r="BE68" s="159"/>
      <c r="BF68" s="159"/>
      <c r="BG68" s="159"/>
      <c r="BH68" s="159"/>
      <c r="BI68" s="159"/>
      <c r="BJ68" s="159"/>
      <c r="BK68" s="159"/>
      <c r="BL68" s="160"/>
    </row>
    <row r="69" spans="1:64" s="13" customFormat="1" ht="12.75">
      <c r="A69" s="121" t="s">
        <v>177</v>
      </c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40"/>
      <c r="R69" s="141"/>
      <c r="S69" s="141"/>
      <c r="T69" s="141"/>
      <c r="U69" s="141"/>
      <c r="V69" s="141"/>
      <c r="W69" s="142"/>
      <c r="X69" s="170" t="s">
        <v>139</v>
      </c>
      <c r="Y69" s="171"/>
      <c r="Z69" s="171"/>
      <c r="AA69" s="171"/>
      <c r="AB69" s="171"/>
      <c r="AC69" s="171"/>
      <c r="AD69" s="172"/>
      <c r="AE69" s="181"/>
      <c r="AF69" s="182"/>
      <c r="AG69" s="182"/>
      <c r="AH69" s="182"/>
      <c r="AI69" s="182"/>
      <c r="AJ69" s="182"/>
      <c r="AK69" s="182"/>
      <c r="AL69" s="182"/>
      <c r="AM69" s="182"/>
      <c r="AN69" s="182"/>
      <c r="AO69" s="182"/>
      <c r="AP69" s="182"/>
      <c r="AQ69" s="182"/>
      <c r="AR69" s="182"/>
      <c r="AS69" s="182"/>
      <c r="AT69" s="182"/>
      <c r="AU69" s="182"/>
      <c r="AV69" s="182"/>
      <c r="AW69" s="182"/>
      <c r="AX69" s="182"/>
      <c r="AY69" s="182"/>
      <c r="AZ69" s="182"/>
      <c r="BA69" s="182"/>
      <c r="BB69" s="182"/>
      <c r="BC69" s="183"/>
      <c r="BD69" s="140"/>
      <c r="BE69" s="141"/>
      <c r="BF69" s="141"/>
      <c r="BG69" s="141"/>
      <c r="BH69" s="141"/>
      <c r="BI69" s="141"/>
      <c r="BJ69" s="141"/>
      <c r="BK69" s="141"/>
      <c r="BL69" s="142"/>
    </row>
    <row r="70" spans="1:64" s="13" customFormat="1" ht="12.75">
      <c r="A70" s="146" t="s">
        <v>167</v>
      </c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8"/>
      <c r="Q70" s="143"/>
      <c r="R70" s="144"/>
      <c r="S70" s="144"/>
      <c r="T70" s="144"/>
      <c r="U70" s="144"/>
      <c r="V70" s="144"/>
      <c r="W70" s="145"/>
      <c r="X70" s="173"/>
      <c r="Y70" s="174"/>
      <c r="Z70" s="174"/>
      <c r="AA70" s="174"/>
      <c r="AB70" s="174"/>
      <c r="AC70" s="174"/>
      <c r="AD70" s="175"/>
      <c r="AE70" s="184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6"/>
      <c r="BD70" s="143"/>
      <c r="BE70" s="144"/>
      <c r="BF70" s="144"/>
      <c r="BG70" s="144"/>
      <c r="BH70" s="144"/>
      <c r="BI70" s="144"/>
      <c r="BJ70" s="144"/>
      <c r="BK70" s="144"/>
      <c r="BL70" s="145"/>
    </row>
    <row r="71" spans="1:64" s="13" customFormat="1" ht="12.75">
      <c r="A71" s="190" t="s">
        <v>168</v>
      </c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2"/>
      <c r="Q71" s="158"/>
      <c r="R71" s="159"/>
      <c r="S71" s="159"/>
      <c r="T71" s="159"/>
      <c r="U71" s="159"/>
      <c r="V71" s="159"/>
      <c r="W71" s="160"/>
      <c r="X71" s="176"/>
      <c r="Y71" s="177"/>
      <c r="Z71" s="177"/>
      <c r="AA71" s="177"/>
      <c r="AB71" s="177"/>
      <c r="AC71" s="177"/>
      <c r="AD71" s="178"/>
      <c r="AE71" s="187"/>
      <c r="AF71" s="188"/>
      <c r="AG71" s="188"/>
      <c r="AH71" s="188"/>
      <c r="AI71" s="188"/>
      <c r="AJ71" s="188"/>
      <c r="AK71" s="188"/>
      <c r="AL71" s="188"/>
      <c r="AM71" s="188"/>
      <c r="AN71" s="188"/>
      <c r="AO71" s="188"/>
      <c r="AP71" s="188"/>
      <c r="AQ71" s="188"/>
      <c r="AR71" s="188"/>
      <c r="AS71" s="188"/>
      <c r="AT71" s="188"/>
      <c r="AU71" s="188"/>
      <c r="AV71" s="188"/>
      <c r="AW71" s="188"/>
      <c r="AX71" s="188"/>
      <c r="AY71" s="188"/>
      <c r="AZ71" s="188"/>
      <c r="BA71" s="188"/>
      <c r="BB71" s="188"/>
      <c r="BC71" s="189"/>
      <c r="BD71" s="158"/>
      <c r="BE71" s="159"/>
      <c r="BF71" s="159"/>
      <c r="BG71" s="159"/>
      <c r="BH71" s="159"/>
      <c r="BI71" s="159"/>
      <c r="BJ71" s="159"/>
      <c r="BK71" s="159"/>
      <c r="BL71" s="160"/>
    </row>
    <row r="72" spans="1:64" s="13" customFormat="1" ht="12.75">
      <c r="A72" s="163" t="s">
        <v>178</v>
      </c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30"/>
      <c r="Q72" s="193" t="s">
        <v>179</v>
      </c>
      <c r="R72" s="194"/>
      <c r="S72" s="194"/>
      <c r="T72" s="194"/>
      <c r="U72" s="194"/>
      <c r="V72" s="194"/>
      <c r="W72" s="195"/>
      <c r="X72" s="196" t="s">
        <v>139</v>
      </c>
      <c r="Y72" s="196"/>
      <c r="Z72" s="196"/>
      <c r="AA72" s="196"/>
      <c r="AB72" s="196"/>
      <c r="AC72" s="196"/>
      <c r="AD72" s="196"/>
      <c r="AE72" s="181"/>
      <c r="AF72" s="182"/>
      <c r="AG72" s="182"/>
      <c r="AH72" s="182"/>
      <c r="AI72" s="183"/>
      <c r="AJ72" s="181"/>
      <c r="AK72" s="182"/>
      <c r="AL72" s="182"/>
      <c r="AM72" s="182"/>
      <c r="AN72" s="183"/>
      <c r="AO72" s="181"/>
      <c r="AP72" s="182"/>
      <c r="AQ72" s="182"/>
      <c r="AR72" s="182"/>
      <c r="AS72" s="183"/>
      <c r="AT72" s="181"/>
      <c r="AU72" s="182"/>
      <c r="AV72" s="182"/>
      <c r="AW72" s="182"/>
      <c r="AX72" s="183"/>
      <c r="AY72" s="181"/>
      <c r="AZ72" s="182"/>
      <c r="BA72" s="182"/>
      <c r="BB72" s="182"/>
      <c r="BC72" s="183"/>
      <c r="BD72" s="140"/>
      <c r="BE72" s="141"/>
      <c r="BF72" s="141"/>
      <c r="BG72" s="141"/>
      <c r="BH72" s="141"/>
      <c r="BI72" s="141"/>
      <c r="BJ72" s="141"/>
      <c r="BK72" s="141"/>
      <c r="BL72" s="142"/>
    </row>
    <row r="73" spans="1:64" s="13" customFormat="1" ht="12.75">
      <c r="A73" s="131"/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3"/>
      <c r="Q73" s="197" t="s">
        <v>180</v>
      </c>
      <c r="R73" s="198"/>
      <c r="S73" s="198"/>
      <c r="T73" s="198"/>
      <c r="U73" s="198"/>
      <c r="V73" s="198"/>
      <c r="W73" s="199"/>
      <c r="X73" s="200"/>
      <c r="Y73" s="200"/>
      <c r="Z73" s="200"/>
      <c r="AA73" s="200"/>
      <c r="AB73" s="200"/>
      <c r="AC73" s="200"/>
      <c r="AD73" s="200"/>
      <c r="AE73" s="187"/>
      <c r="AF73" s="188"/>
      <c r="AG73" s="188"/>
      <c r="AH73" s="188"/>
      <c r="AI73" s="189"/>
      <c r="AJ73" s="187"/>
      <c r="AK73" s="188"/>
      <c r="AL73" s="188"/>
      <c r="AM73" s="188"/>
      <c r="AN73" s="189"/>
      <c r="AO73" s="187"/>
      <c r="AP73" s="188"/>
      <c r="AQ73" s="188"/>
      <c r="AR73" s="188"/>
      <c r="AS73" s="189"/>
      <c r="AT73" s="187"/>
      <c r="AU73" s="188"/>
      <c r="AV73" s="188"/>
      <c r="AW73" s="188"/>
      <c r="AX73" s="189"/>
      <c r="AY73" s="187"/>
      <c r="AZ73" s="188"/>
      <c r="BA73" s="188"/>
      <c r="BB73" s="188"/>
      <c r="BC73" s="189"/>
      <c r="BD73" s="158"/>
      <c r="BE73" s="159"/>
      <c r="BF73" s="159"/>
      <c r="BG73" s="159"/>
      <c r="BH73" s="159"/>
      <c r="BI73" s="159"/>
      <c r="BJ73" s="159"/>
      <c r="BK73" s="159"/>
      <c r="BL73" s="160"/>
    </row>
    <row r="74" spans="1:64" s="13" customFormat="1" ht="12.75">
      <c r="A74" s="131"/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3"/>
      <c r="Q74" s="201" t="s">
        <v>181</v>
      </c>
      <c r="R74" s="201"/>
      <c r="S74" s="201"/>
      <c r="T74" s="201"/>
      <c r="U74" s="201"/>
      <c r="V74" s="201"/>
      <c r="W74" s="201"/>
      <c r="X74" s="196" t="s">
        <v>182</v>
      </c>
      <c r="Y74" s="196"/>
      <c r="Z74" s="196"/>
      <c r="AA74" s="196"/>
      <c r="AB74" s="196"/>
      <c r="AC74" s="196"/>
      <c r="AD74" s="196"/>
      <c r="AE74" s="181"/>
      <c r="AF74" s="182"/>
      <c r="AG74" s="182"/>
      <c r="AH74" s="182"/>
      <c r="AI74" s="183"/>
      <c r="AJ74" s="181"/>
      <c r="AK74" s="182"/>
      <c r="AL74" s="182"/>
      <c r="AM74" s="182"/>
      <c r="AN74" s="183"/>
      <c r="AO74" s="181"/>
      <c r="AP74" s="182"/>
      <c r="AQ74" s="182"/>
      <c r="AR74" s="182"/>
      <c r="AS74" s="183"/>
      <c r="AT74" s="181"/>
      <c r="AU74" s="182"/>
      <c r="AV74" s="182"/>
      <c r="AW74" s="182"/>
      <c r="AX74" s="183"/>
      <c r="AY74" s="181"/>
      <c r="AZ74" s="182"/>
      <c r="BA74" s="182"/>
      <c r="BB74" s="182"/>
      <c r="BC74" s="183"/>
      <c r="BD74" s="140"/>
      <c r="BE74" s="141"/>
      <c r="BF74" s="141"/>
      <c r="BG74" s="141"/>
      <c r="BH74" s="141"/>
      <c r="BI74" s="141"/>
      <c r="BJ74" s="141"/>
      <c r="BK74" s="141"/>
      <c r="BL74" s="142"/>
    </row>
    <row r="75" spans="1:64" s="13" customFormat="1" ht="12.75">
      <c r="A75" s="152"/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4"/>
      <c r="Q75" s="202"/>
      <c r="R75" s="202"/>
      <c r="S75" s="202"/>
      <c r="T75" s="202"/>
      <c r="U75" s="202"/>
      <c r="V75" s="202"/>
      <c r="W75" s="202"/>
      <c r="X75" s="200" t="s">
        <v>183</v>
      </c>
      <c r="Y75" s="200"/>
      <c r="Z75" s="200"/>
      <c r="AA75" s="200"/>
      <c r="AB75" s="200"/>
      <c r="AC75" s="200"/>
      <c r="AD75" s="200"/>
      <c r="AE75" s="187"/>
      <c r="AF75" s="188"/>
      <c r="AG75" s="188"/>
      <c r="AH75" s="188"/>
      <c r="AI75" s="189"/>
      <c r="AJ75" s="187"/>
      <c r="AK75" s="188"/>
      <c r="AL75" s="188"/>
      <c r="AM75" s="188"/>
      <c r="AN75" s="189"/>
      <c r="AO75" s="187"/>
      <c r="AP75" s="188"/>
      <c r="AQ75" s="188"/>
      <c r="AR75" s="188"/>
      <c r="AS75" s="189"/>
      <c r="AT75" s="187"/>
      <c r="AU75" s="188"/>
      <c r="AV75" s="188"/>
      <c r="AW75" s="188"/>
      <c r="AX75" s="189"/>
      <c r="AY75" s="187"/>
      <c r="AZ75" s="188"/>
      <c r="BA75" s="188"/>
      <c r="BB75" s="188"/>
      <c r="BC75" s="189"/>
      <c r="BD75" s="158"/>
      <c r="BE75" s="159"/>
      <c r="BF75" s="159"/>
      <c r="BG75" s="159"/>
      <c r="BH75" s="159"/>
      <c r="BI75" s="159"/>
      <c r="BJ75" s="159"/>
      <c r="BK75" s="159"/>
      <c r="BL75" s="160"/>
    </row>
    <row r="76" spans="1:64" s="13" customFormat="1" ht="12.75">
      <c r="A76" s="163" t="s">
        <v>184</v>
      </c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30"/>
      <c r="Q76" s="193" t="s">
        <v>179</v>
      </c>
      <c r="R76" s="194"/>
      <c r="S76" s="194"/>
      <c r="T76" s="194"/>
      <c r="U76" s="194"/>
      <c r="V76" s="194"/>
      <c r="W76" s="195"/>
      <c r="X76" s="196" t="s">
        <v>139</v>
      </c>
      <c r="Y76" s="196"/>
      <c r="Z76" s="196"/>
      <c r="AA76" s="196"/>
      <c r="AB76" s="196"/>
      <c r="AC76" s="196"/>
      <c r="AD76" s="196"/>
      <c r="AE76" s="181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182"/>
      <c r="AS76" s="182"/>
      <c r="AT76" s="182"/>
      <c r="AU76" s="182"/>
      <c r="AV76" s="182"/>
      <c r="AW76" s="182"/>
      <c r="AX76" s="182"/>
      <c r="AY76" s="182"/>
      <c r="AZ76" s="182"/>
      <c r="BA76" s="182"/>
      <c r="BB76" s="182"/>
      <c r="BC76" s="183"/>
      <c r="BD76" s="140"/>
      <c r="BE76" s="141"/>
      <c r="BF76" s="141"/>
      <c r="BG76" s="141"/>
      <c r="BH76" s="141"/>
      <c r="BI76" s="141"/>
      <c r="BJ76" s="141"/>
      <c r="BK76" s="141"/>
      <c r="BL76" s="142"/>
    </row>
    <row r="77" spans="1:64" s="13" customFormat="1" ht="12.75">
      <c r="A77" s="131"/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3"/>
      <c r="Q77" s="197" t="s">
        <v>180</v>
      </c>
      <c r="R77" s="198"/>
      <c r="S77" s="198"/>
      <c r="T77" s="198"/>
      <c r="U77" s="198"/>
      <c r="V77" s="198"/>
      <c r="W77" s="199"/>
      <c r="X77" s="200"/>
      <c r="Y77" s="200"/>
      <c r="Z77" s="200"/>
      <c r="AA77" s="200"/>
      <c r="AB77" s="200"/>
      <c r="AC77" s="200"/>
      <c r="AD77" s="200"/>
      <c r="AE77" s="187"/>
      <c r="AF77" s="188"/>
      <c r="AG77" s="188"/>
      <c r="AH77" s="188"/>
      <c r="AI77" s="188"/>
      <c r="AJ77" s="188"/>
      <c r="AK77" s="188"/>
      <c r="AL77" s="188"/>
      <c r="AM77" s="188"/>
      <c r="AN77" s="188"/>
      <c r="AO77" s="188"/>
      <c r="AP77" s="188"/>
      <c r="AQ77" s="188"/>
      <c r="AR77" s="188"/>
      <c r="AS77" s="188"/>
      <c r="AT77" s="188"/>
      <c r="AU77" s="188"/>
      <c r="AV77" s="188"/>
      <c r="AW77" s="188"/>
      <c r="AX77" s="188"/>
      <c r="AY77" s="188"/>
      <c r="AZ77" s="188"/>
      <c r="BA77" s="188"/>
      <c r="BB77" s="188"/>
      <c r="BC77" s="189"/>
      <c r="BD77" s="158"/>
      <c r="BE77" s="159"/>
      <c r="BF77" s="159"/>
      <c r="BG77" s="159"/>
      <c r="BH77" s="159"/>
      <c r="BI77" s="159"/>
      <c r="BJ77" s="159"/>
      <c r="BK77" s="159"/>
      <c r="BL77" s="160"/>
    </row>
    <row r="78" spans="1:64" s="13" customFormat="1" ht="12.75">
      <c r="A78" s="131"/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3"/>
      <c r="Q78" s="201" t="s">
        <v>181</v>
      </c>
      <c r="R78" s="201"/>
      <c r="S78" s="201"/>
      <c r="T78" s="201"/>
      <c r="U78" s="201"/>
      <c r="V78" s="201"/>
      <c r="W78" s="201"/>
      <c r="X78" s="196" t="s">
        <v>182</v>
      </c>
      <c r="Y78" s="196"/>
      <c r="Z78" s="196"/>
      <c r="AA78" s="196"/>
      <c r="AB78" s="196"/>
      <c r="AC78" s="196"/>
      <c r="AD78" s="196"/>
      <c r="AE78" s="181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Q78" s="182"/>
      <c r="AR78" s="182"/>
      <c r="AS78" s="182"/>
      <c r="AT78" s="182"/>
      <c r="AU78" s="182"/>
      <c r="AV78" s="182"/>
      <c r="AW78" s="182"/>
      <c r="AX78" s="182"/>
      <c r="AY78" s="182"/>
      <c r="AZ78" s="182"/>
      <c r="BA78" s="182"/>
      <c r="BB78" s="182"/>
      <c r="BC78" s="183"/>
      <c r="BD78" s="140"/>
      <c r="BE78" s="141"/>
      <c r="BF78" s="141"/>
      <c r="BG78" s="141"/>
      <c r="BH78" s="141"/>
      <c r="BI78" s="141"/>
      <c r="BJ78" s="141"/>
      <c r="BK78" s="141"/>
      <c r="BL78" s="142"/>
    </row>
    <row r="79" spans="1:64" s="13" customFormat="1" ht="12.75">
      <c r="A79" s="152"/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4"/>
      <c r="Q79" s="202"/>
      <c r="R79" s="202"/>
      <c r="S79" s="202"/>
      <c r="T79" s="202"/>
      <c r="U79" s="202"/>
      <c r="V79" s="202"/>
      <c r="W79" s="202"/>
      <c r="X79" s="200" t="s">
        <v>183</v>
      </c>
      <c r="Y79" s="200"/>
      <c r="Z79" s="200"/>
      <c r="AA79" s="200"/>
      <c r="AB79" s="200"/>
      <c r="AC79" s="200"/>
      <c r="AD79" s="200"/>
      <c r="AE79" s="187"/>
      <c r="AF79" s="188"/>
      <c r="AG79" s="188"/>
      <c r="AH79" s="188"/>
      <c r="AI79" s="188"/>
      <c r="AJ79" s="188"/>
      <c r="AK79" s="188"/>
      <c r="AL79" s="188"/>
      <c r="AM79" s="188"/>
      <c r="AN79" s="188"/>
      <c r="AO79" s="188"/>
      <c r="AP79" s="188"/>
      <c r="AQ79" s="188"/>
      <c r="AR79" s="188"/>
      <c r="AS79" s="188"/>
      <c r="AT79" s="188"/>
      <c r="AU79" s="188"/>
      <c r="AV79" s="188"/>
      <c r="AW79" s="188"/>
      <c r="AX79" s="188"/>
      <c r="AY79" s="188"/>
      <c r="AZ79" s="188"/>
      <c r="BA79" s="188"/>
      <c r="BB79" s="188"/>
      <c r="BC79" s="189"/>
      <c r="BD79" s="158"/>
      <c r="BE79" s="159"/>
      <c r="BF79" s="159"/>
      <c r="BG79" s="159"/>
      <c r="BH79" s="159"/>
      <c r="BI79" s="159"/>
      <c r="BJ79" s="159"/>
      <c r="BK79" s="159"/>
      <c r="BL79" s="160"/>
    </row>
    <row r="80" spans="1:64" s="13" customFormat="1" ht="12.75">
      <c r="A80" s="121" t="s">
        <v>185</v>
      </c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2"/>
      <c r="R80" s="123"/>
      <c r="S80" s="123"/>
      <c r="T80" s="123"/>
      <c r="U80" s="123"/>
      <c r="V80" s="123"/>
      <c r="W80" s="124"/>
      <c r="X80" s="170" t="s">
        <v>139</v>
      </c>
      <c r="Y80" s="171"/>
      <c r="Z80" s="171"/>
      <c r="AA80" s="171"/>
      <c r="AB80" s="171"/>
      <c r="AC80" s="171"/>
      <c r="AD80" s="172"/>
      <c r="AE80" s="134" t="s">
        <v>158</v>
      </c>
      <c r="AF80" s="135"/>
      <c r="AG80" s="135"/>
      <c r="AH80" s="135"/>
      <c r="AI80" s="136"/>
      <c r="AJ80" s="184"/>
      <c r="AK80" s="185"/>
      <c r="AL80" s="185"/>
      <c r="AM80" s="185"/>
      <c r="AN80" s="186"/>
      <c r="AO80" s="184"/>
      <c r="AP80" s="185"/>
      <c r="AQ80" s="185"/>
      <c r="AR80" s="185"/>
      <c r="AS80" s="186"/>
      <c r="AT80" s="184"/>
      <c r="AU80" s="185"/>
      <c r="AV80" s="185"/>
      <c r="AW80" s="185"/>
      <c r="AX80" s="186"/>
      <c r="AY80" s="184"/>
      <c r="AZ80" s="185"/>
      <c r="BA80" s="185"/>
      <c r="BB80" s="185"/>
      <c r="BC80" s="186"/>
      <c r="BD80" s="140"/>
      <c r="BE80" s="141"/>
      <c r="BF80" s="141"/>
      <c r="BG80" s="141"/>
      <c r="BH80" s="141"/>
      <c r="BI80" s="141"/>
      <c r="BJ80" s="141"/>
      <c r="BK80" s="141"/>
      <c r="BL80" s="142"/>
    </row>
    <row r="81" spans="1:64" s="13" customFormat="1" ht="12.75">
      <c r="A81" s="146" t="s">
        <v>159</v>
      </c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8"/>
      <c r="Q81" s="125"/>
      <c r="R81" s="126"/>
      <c r="S81" s="126"/>
      <c r="T81" s="126"/>
      <c r="U81" s="126"/>
      <c r="V81" s="126"/>
      <c r="W81" s="127"/>
      <c r="X81" s="173"/>
      <c r="Y81" s="174"/>
      <c r="Z81" s="174"/>
      <c r="AA81" s="174"/>
      <c r="AB81" s="174"/>
      <c r="AC81" s="174"/>
      <c r="AD81" s="175"/>
      <c r="AE81" s="137"/>
      <c r="AF81" s="138"/>
      <c r="AG81" s="138"/>
      <c r="AH81" s="138"/>
      <c r="AI81" s="139"/>
      <c r="AJ81" s="184"/>
      <c r="AK81" s="185"/>
      <c r="AL81" s="185"/>
      <c r="AM81" s="185"/>
      <c r="AN81" s="186"/>
      <c r="AO81" s="184"/>
      <c r="AP81" s="185"/>
      <c r="AQ81" s="185"/>
      <c r="AR81" s="185"/>
      <c r="AS81" s="186"/>
      <c r="AT81" s="184"/>
      <c r="AU81" s="185"/>
      <c r="AV81" s="185"/>
      <c r="AW81" s="185"/>
      <c r="AX81" s="186"/>
      <c r="AY81" s="184"/>
      <c r="AZ81" s="185"/>
      <c r="BA81" s="185"/>
      <c r="BB81" s="185"/>
      <c r="BC81" s="186"/>
      <c r="BD81" s="143"/>
      <c r="BE81" s="144"/>
      <c r="BF81" s="144"/>
      <c r="BG81" s="144"/>
      <c r="BH81" s="144"/>
      <c r="BI81" s="144"/>
      <c r="BJ81" s="144"/>
      <c r="BK81" s="144"/>
      <c r="BL81" s="145"/>
    </row>
    <row r="82" spans="1:64" s="13" customFormat="1" ht="12.75">
      <c r="A82" s="161" t="s">
        <v>160</v>
      </c>
      <c r="B82" s="161"/>
      <c r="C82" s="161"/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49"/>
      <c r="R82" s="150"/>
      <c r="S82" s="150"/>
      <c r="T82" s="150"/>
      <c r="U82" s="150"/>
      <c r="V82" s="150"/>
      <c r="W82" s="151"/>
      <c r="X82" s="176"/>
      <c r="Y82" s="177"/>
      <c r="Z82" s="177"/>
      <c r="AA82" s="177"/>
      <c r="AB82" s="177"/>
      <c r="AC82" s="177"/>
      <c r="AD82" s="178"/>
      <c r="AE82" s="155"/>
      <c r="AF82" s="156"/>
      <c r="AG82" s="156"/>
      <c r="AH82" s="156"/>
      <c r="AI82" s="157"/>
      <c r="AJ82" s="187"/>
      <c r="AK82" s="188"/>
      <c r="AL82" s="188"/>
      <c r="AM82" s="188"/>
      <c r="AN82" s="189"/>
      <c r="AO82" s="187"/>
      <c r="AP82" s="188"/>
      <c r="AQ82" s="188"/>
      <c r="AR82" s="188"/>
      <c r="AS82" s="189"/>
      <c r="AT82" s="187"/>
      <c r="AU82" s="188"/>
      <c r="AV82" s="188"/>
      <c r="AW82" s="188"/>
      <c r="AX82" s="189"/>
      <c r="AY82" s="187"/>
      <c r="AZ82" s="188"/>
      <c r="BA82" s="188"/>
      <c r="BB82" s="188"/>
      <c r="BC82" s="189"/>
      <c r="BD82" s="158"/>
      <c r="BE82" s="159"/>
      <c r="BF82" s="159"/>
      <c r="BG82" s="159"/>
      <c r="BH82" s="159"/>
      <c r="BI82" s="159"/>
      <c r="BJ82" s="159"/>
      <c r="BK82" s="159"/>
      <c r="BL82" s="160"/>
    </row>
    <row r="83" spans="1:64" s="13" customFormat="1" ht="12.75">
      <c r="A83" s="121" t="s">
        <v>186</v>
      </c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40"/>
      <c r="R83" s="141"/>
      <c r="S83" s="141"/>
      <c r="T83" s="141"/>
      <c r="U83" s="141"/>
      <c r="V83" s="141"/>
      <c r="W83" s="142"/>
      <c r="X83" s="170" t="s">
        <v>139</v>
      </c>
      <c r="Y83" s="171"/>
      <c r="Z83" s="171"/>
      <c r="AA83" s="171"/>
      <c r="AB83" s="171"/>
      <c r="AC83" s="171"/>
      <c r="AD83" s="172"/>
      <c r="AE83" s="181"/>
      <c r="AF83" s="182"/>
      <c r="AG83" s="182"/>
      <c r="AH83" s="182"/>
      <c r="AI83" s="182"/>
      <c r="AJ83" s="182"/>
      <c r="AK83" s="182"/>
      <c r="AL83" s="182"/>
      <c r="AM83" s="182"/>
      <c r="AN83" s="182"/>
      <c r="AO83" s="182"/>
      <c r="AP83" s="182"/>
      <c r="AQ83" s="182"/>
      <c r="AR83" s="182"/>
      <c r="AS83" s="182"/>
      <c r="AT83" s="182"/>
      <c r="AU83" s="182"/>
      <c r="AV83" s="182"/>
      <c r="AW83" s="182"/>
      <c r="AX83" s="182"/>
      <c r="AY83" s="182"/>
      <c r="AZ83" s="182"/>
      <c r="BA83" s="182"/>
      <c r="BB83" s="182"/>
      <c r="BC83" s="183"/>
      <c r="BD83" s="140"/>
      <c r="BE83" s="141"/>
      <c r="BF83" s="141"/>
      <c r="BG83" s="141"/>
      <c r="BH83" s="141"/>
      <c r="BI83" s="141"/>
      <c r="BJ83" s="141"/>
      <c r="BK83" s="141"/>
      <c r="BL83" s="142"/>
    </row>
    <row r="84" spans="1:64" s="13" customFormat="1" ht="12.75">
      <c r="A84" s="146" t="s">
        <v>162</v>
      </c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8"/>
      <c r="Q84" s="143"/>
      <c r="R84" s="144"/>
      <c r="S84" s="144"/>
      <c r="T84" s="144"/>
      <c r="U84" s="144"/>
      <c r="V84" s="144"/>
      <c r="W84" s="145"/>
      <c r="X84" s="173"/>
      <c r="Y84" s="174"/>
      <c r="Z84" s="174"/>
      <c r="AA84" s="174"/>
      <c r="AB84" s="174"/>
      <c r="AC84" s="174"/>
      <c r="AD84" s="175"/>
      <c r="AE84" s="184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  <c r="AQ84" s="185"/>
      <c r="AR84" s="185"/>
      <c r="AS84" s="185"/>
      <c r="AT84" s="185"/>
      <c r="AU84" s="185"/>
      <c r="AV84" s="185"/>
      <c r="AW84" s="185"/>
      <c r="AX84" s="185"/>
      <c r="AY84" s="185"/>
      <c r="AZ84" s="185"/>
      <c r="BA84" s="185"/>
      <c r="BB84" s="185"/>
      <c r="BC84" s="186"/>
      <c r="BD84" s="143"/>
      <c r="BE84" s="144"/>
      <c r="BF84" s="144"/>
      <c r="BG84" s="144"/>
      <c r="BH84" s="144"/>
      <c r="BI84" s="144"/>
      <c r="BJ84" s="144"/>
      <c r="BK84" s="144"/>
      <c r="BL84" s="145"/>
    </row>
    <row r="85" spans="1:64" s="13" customFormat="1" ht="12.75">
      <c r="A85" s="146" t="s">
        <v>163</v>
      </c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8"/>
      <c r="Q85" s="143"/>
      <c r="R85" s="144"/>
      <c r="S85" s="144"/>
      <c r="T85" s="144"/>
      <c r="U85" s="144"/>
      <c r="V85" s="144"/>
      <c r="W85" s="145"/>
      <c r="X85" s="173"/>
      <c r="Y85" s="174"/>
      <c r="Z85" s="174"/>
      <c r="AA85" s="174"/>
      <c r="AB85" s="174"/>
      <c r="AC85" s="174"/>
      <c r="AD85" s="175"/>
      <c r="AE85" s="184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  <c r="AQ85" s="185"/>
      <c r="AR85" s="185"/>
      <c r="AS85" s="185"/>
      <c r="AT85" s="185"/>
      <c r="AU85" s="185"/>
      <c r="AV85" s="185"/>
      <c r="AW85" s="185"/>
      <c r="AX85" s="185"/>
      <c r="AY85" s="185"/>
      <c r="AZ85" s="185"/>
      <c r="BA85" s="185"/>
      <c r="BB85" s="185"/>
      <c r="BC85" s="186"/>
      <c r="BD85" s="143"/>
      <c r="BE85" s="144"/>
      <c r="BF85" s="144"/>
      <c r="BG85" s="144"/>
      <c r="BH85" s="144"/>
      <c r="BI85" s="144"/>
      <c r="BJ85" s="144"/>
      <c r="BK85" s="144"/>
      <c r="BL85" s="145"/>
    </row>
    <row r="86" spans="1:64" s="13" customFormat="1" ht="12.75">
      <c r="A86" s="146" t="s">
        <v>164</v>
      </c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8"/>
      <c r="Q86" s="143"/>
      <c r="R86" s="144"/>
      <c r="S86" s="144"/>
      <c r="T86" s="144"/>
      <c r="U86" s="144"/>
      <c r="V86" s="144"/>
      <c r="W86" s="145"/>
      <c r="X86" s="173"/>
      <c r="Y86" s="174"/>
      <c r="Z86" s="174"/>
      <c r="AA86" s="174"/>
      <c r="AB86" s="174"/>
      <c r="AC86" s="174"/>
      <c r="AD86" s="175"/>
      <c r="AE86" s="184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  <c r="AQ86" s="185"/>
      <c r="AR86" s="185"/>
      <c r="AS86" s="185"/>
      <c r="AT86" s="185"/>
      <c r="AU86" s="185"/>
      <c r="AV86" s="185"/>
      <c r="AW86" s="185"/>
      <c r="AX86" s="185"/>
      <c r="AY86" s="185"/>
      <c r="AZ86" s="185"/>
      <c r="BA86" s="185"/>
      <c r="BB86" s="185"/>
      <c r="BC86" s="186"/>
      <c r="BD86" s="143"/>
      <c r="BE86" s="144"/>
      <c r="BF86" s="144"/>
      <c r="BG86" s="144"/>
      <c r="BH86" s="144"/>
      <c r="BI86" s="144"/>
      <c r="BJ86" s="144"/>
      <c r="BK86" s="144"/>
      <c r="BL86" s="145"/>
    </row>
    <row r="87" spans="1:64" s="13" customFormat="1" ht="12.75">
      <c r="A87" s="190" t="s">
        <v>165</v>
      </c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2"/>
      <c r="Q87" s="158"/>
      <c r="R87" s="159"/>
      <c r="S87" s="159"/>
      <c r="T87" s="159"/>
      <c r="U87" s="159"/>
      <c r="V87" s="159"/>
      <c r="W87" s="160"/>
      <c r="X87" s="176"/>
      <c r="Y87" s="177"/>
      <c r="Z87" s="177"/>
      <c r="AA87" s="177"/>
      <c r="AB87" s="177"/>
      <c r="AC87" s="177"/>
      <c r="AD87" s="178"/>
      <c r="AE87" s="187"/>
      <c r="AF87" s="188"/>
      <c r="AG87" s="188"/>
      <c r="AH87" s="188"/>
      <c r="AI87" s="188"/>
      <c r="AJ87" s="188"/>
      <c r="AK87" s="188"/>
      <c r="AL87" s="188"/>
      <c r="AM87" s="188"/>
      <c r="AN87" s="188"/>
      <c r="AO87" s="188"/>
      <c r="AP87" s="188"/>
      <c r="AQ87" s="188"/>
      <c r="AR87" s="188"/>
      <c r="AS87" s="188"/>
      <c r="AT87" s="188"/>
      <c r="AU87" s="188"/>
      <c r="AV87" s="188"/>
      <c r="AW87" s="188"/>
      <c r="AX87" s="188"/>
      <c r="AY87" s="188"/>
      <c r="AZ87" s="188"/>
      <c r="BA87" s="188"/>
      <c r="BB87" s="188"/>
      <c r="BC87" s="189"/>
      <c r="BD87" s="158"/>
      <c r="BE87" s="159"/>
      <c r="BF87" s="159"/>
      <c r="BG87" s="159"/>
      <c r="BH87" s="159"/>
      <c r="BI87" s="159"/>
      <c r="BJ87" s="159"/>
      <c r="BK87" s="159"/>
      <c r="BL87" s="160"/>
    </row>
    <row r="88" spans="1:64" s="13" customFormat="1" ht="12.75">
      <c r="A88" s="121" t="s">
        <v>187</v>
      </c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40"/>
      <c r="R88" s="141"/>
      <c r="S88" s="141"/>
      <c r="T88" s="141"/>
      <c r="U88" s="141"/>
      <c r="V88" s="141"/>
      <c r="W88" s="142"/>
      <c r="X88" s="170" t="s">
        <v>139</v>
      </c>
      <c r="Y88" s="171"/>
      <c r="Z88" s="171"/>
      <c r="AA88" s="171"/>
      <c r="AB88" s="171"/>
      <c r="AC88" s="171"/>
      <c r="AD88" s="172"/>
      <c r="AE88" s="181"/>
      <c r="AF88" s="182"/>
      <c r="AG88" s="182"/>
      <c r="AH88" s="182"/>
      <c r="AI88" s="182"/>
      <c r="AJ88" s="182"/>
      <c r="AK88" s="182"/>
      <c r="AL88" s="182"/>
      <c r="AM88" s="182"/>
      <c r="AN88" s="182"/>
      <c r="AO88" s="182"/>
      <c r="AP88" s="182"/>
      <c r="AQ88" s="182"/>
      <c r="AR88" s="182"/>
      <c r="AS88" s="182"/>
      <c r="AT88" s="182"/>
      <c r="AU88" s="182"/>
      <c r="AV88" s="182"/>
      <c r="AW88" s="182"/>
      <c r="AX88" s="182"/>
      <c r="AY88" s="182"/>
      <c r="AZ88" s="182"/>
      <c r="BA88" s="182"/>
      <c r="BB88" s="182"/>
      <c r="BC88" s="183"/>
      <c r="BD88" s="140"/>
      <c r="BE88" s="141"/>
      <c r="BF88" s="141"/>
      <c r="BG88" s="141"/>
      <c r="BH88" s="141"/>
      <c r="BI88" s="141"/>
      <c r="BJ88" s="141"/>
      <c r="BK88" s="141"/>
      <c r="BL88" s="142"/>
    </row>
    <row r="89" spans="1:64" s="13" customFormat="1" ht="12.75">
      <c r="A89" s="146" t="s">
        <v>167</v>
      </c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8"/>
      <c r="Q89" s="143"/>
      <c r="R89" s="144"/>
      <c r="S89" s="144"/>
      <c r="T89" s="144"/>
      <c r="U89" s="144"/>
      <c r="V89" s="144"/>
      <c r="W89" s="145"/>
      <c r="X89" s="173"/>
      <c r="Y89" s="174"/>
      <c r="Z89" s="174"/>
      <c r="AA89" s="174"/>
      <c r="AB89" s="174"/>
      <c r="AC89" s="174"/>
      <c r="AD89" s="175"/>
      <c r="AE89" s="184"/>
      <c r="AF89" s="185"/>
      <c r="AG89" s="185"/>
      <c r="AH89" s="185"/>
      <c r="AI89" s="185"/>
      <c r="AJ89" s="185"/>
      <c r="AK89" s="185"/>
      <c r="AL89" s="185"/>
      <c r="AM89" s="185"/>
      <c r="AN89" s="185"/>
      <c r="AO89" s="185"/>
      <c r="AP89" s="185"/>
      <c r="AQ89" s="185"/>
      <c r="AR89" s="185"/>
      <c r="AS89" s="185"/>
      <c r="AT89" s="185"/>
      <c r="AU89" s="185"/>
      <c r="AV89" s="185"/>
      <c r="AW89" s="185"/>
      <c r="AX89" s="185"/>
      <c r="AY89" s="185"/>
      <c r="AZ89" s="185"/>
      <c r="BA89" s="185"/>
      <c r="BB89" s="185"/>
      <c r="BC89" s="186"/>
      <c r="BD89" s="143"/>
      <c r="BE89" s="144"/>
      <c r="BF89" s="144"/>
      <c r="BG89" s="144"/>
      <c r="BH89" s="144"/>
      <c r="BI89" s="144"/>
      <c r="BJ89" s="144"/>
      <c r="BK89" s="144"/>
      <c r="BL89" s="145"/>
    </row>
    <row r="90" spans="1:64" s="13" customFormat="1" ht="12.75">
      <c r="A90" s="190" t="s">
        <v>168</v>
      </c>
      <c r="B90" s="191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2"/>
      <c r="Q90" s="158"/>
      <c r="R90" s="159"/>
      <c r="S90" s="159"/>
      <c r="T90" s="159"/>
      <c r="U90" s="159"/>
      <c r="V90" s="159"/>
      <c r="W90" s="160"/>
      <c r="X90" s="176"/>
      <c r="Y90" s="177"/>
      <c r="Z90" s="177"/>
      <c r="AA90" s="177"/>
      <c r="AB90" s="177"/>
      <c r="AC90" s="177"/>
      <c r="AD90" s="178"/>
      <c r="AE90" s="187"/>
      <c r="AF90" s="188"/>
      <c r="AG90" s="188"/>
      <c r="AH90" s="188"/>
      <c r="AI90" s="188"/>
      <c r="AJ90" s="188"/>
      <c r="AK90" s="188"/>
      <c r="AL90" s="188"/>
      <c r="AM90" s="188"/>
      <c r="AN90" s="188"/>
      <c r="AO90" s="188"/>
      <c r="AP90" s="188"/>
      <c r="AQ90" s="188"/>
      <c r="AR90" s="188"/>
      <c r="AS90" s="188"/>
      <c r="AT90" s="188"/>
      <c r="AU90" s="188"/>
      <c r="AV90" s="188"/>
      <c r="AW90" s="188"/>
      <c r="AX90" s="188"/>
      <c r="AY90" s="188"/>
      <c r="AZ90" s="188"/>
      <c r="BA90" s="188"/>
      <c r="BB90" s="188"/>
      <c r="BC90" s="189"/>
      <c r="BD90" s="158"/>
      <c r="BE90" s="159"/>
      <c r="BF90" s="159"/>
      <c r="BG90" s="159"/>
      <c r="BH90" s="159"/>
      <c r="BI90" s="159"/>
      <c r="BJ90" s="159"/>
      <c r="BK90" s="159"/>
      <c r="BL90" s="160"/>
    </row>
    <row r="91" spans="1:64" s="13" customFormat="1" ht="12.75">
      <c r="A91" s="163" t="s">
        <v>188</v>
      </c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30"/>
      <c r="Q91" s="193" t="s">
        <v>179</v>
      </c>
      <c r="R91" s="194"/>
      <c r="S91" s="194"/>
      <c r="T91" s="194"/>
      <c r="U91" s="194"/>
      <c r="V91" s="194"/>
      <c r="W91" s="195"/>
      <c r="X91" s="196" t="s">
        <v>139</v>
      </c>
      <c r="Y91" s="196"/>
      <c r="Z91" s="196"/>
      <c r="AA91" s="196"/>
      <c r="AB91" s="196"/>
      <c r="AC91" s="196"/>
      <c r="AD91" s="196"/>
      <c r="AE91" s="181"/>
      <c r="AF91" s="182"/>
      <c r="AG91" s="182"/>
      <c r="AH91" s="182"/>
      <c r="AI91" s="183"/>
      <c r="AJ91" s="181"/>
      <c r="AK91" s="182"/>
      <c r="AL91" s="182"/>
      <c r="AM91" s="182"/>
      <c r="AN91" s="183"/>
      <c r="AO91" s="181"/>
      <c r="AP91" s="182"/>
      <c r="AQ91" s="182"/>
      <c r="AR91" s="182"/>
      <c r="AS91" s="183"/>
      <c r="AT91" s="181"/>
      <c r="AU91" s="182"/>
      <c r="AV91" s="182"/>
      <c r="AW91" s="182"/>
      <c r="AX91" s="183"/>
      <c r="AY91" s="181"/>
      <c r="AZ91" s="182"/>
      <c r="BA91" s="182"/>
      <c r="BB91" s="182"/>
      <c r="BC91" s="183"/>
      <c r="BD91" s="140"/>
      <c r="BE91" s="141"/>
      <c r="BF91" s="141"/>
      <c r="BG91" s="141"/>
      <c r="BH91" s="141"/>
      <c r="BI91" s="141"/>
      <c r="BJ91" s="141"/>
      <c r="BK91" s="141"/>
      <c r="BL91" s="142"/>
    </row>
    <row r="92" spans="1:64" s="13" customFormat="1" ht="12.75">
      <c r="A92" s="131"/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3"/>
      <c r="Q92" s="197" t="s">
        <v>180</v>
      </c>
      <c r="R92" s="198"/>
      <c r="S92" s="198"/>
      <c r="T92" s="198"/>
      <c r="U92" s="198"/>
      <c r="V92" s="198"/>
      <c r="W92" s="199"/>
      <c r="X92" s="200"/>
      <c r="Y92" s="200"/>
      <c r="Z92" s="200"/>
      <c r="AA92" s="200"/>
      <c r="AB92" s="200"/>
      <c r="AC92" s="200"/>
      <c r="AD92" s="200"/>
      <c r="AE92" s="187"/>
      <c r="AF92" s="188"/>
      <c r="AG92" s="188"/>
      <c r="AH92" s="188"/>
      <c r="AI92" s="189"/>
      <c r="AJ92" s="187"/>
      <c r="AK92" s="188"/>
      <c r="AL92" s="188"/>
      <c r="AM92" s="188"/>
      <c r="AN92" s="189"/>
      <c r="AO92" s="187"/>
      <c r="AP92" s="188"/>
      <c r="AQ92" s="188"/>
      <c r="AR92" s="188"/>
      <c r="AS92" s="189"/>
      <c r="AT92" s="187"/>
      <c r="AU92" s="188"/>
      <c r="AV92" s="188"/>
      <c r="AW92" s="188"/>
      <c r="AX92" s="189"/>
      <c r="AY92" s="187"/>
      <c r="AZ92" s="188"/>
      <c r="BA92" s="188"/>
      <c r="BB92" s="188"/>
      <c r="BC92" s="189"/>
      <c r="BD92" s="158"/>
      <c r="BE92" s="159"/>
      <c r="BF92" s="159"/>
      <c r="BG92" s="159"/>
      <c r="BH92" s="159"/>
      <c r="BI92" s="159"/>
      <c r="BJ92" s="159"/>
      <c r="BK92" s="159"/>
      <c r="BL92" s="160"/>
    </row>
    <row r="93" spans="1:64" s="13" customFormat="1" ht="12.75">
      <c r="A93" s="131"/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3"/>
      <c r="Q93" s="201" t="s">
        <v>181</v>
      </c>
      <c r="R93" s="201"/>
      <c r="S93" s="201"/>
      <c r="T93" s="201"/>
      <c r="U93" s="201"/>
      <c r="V93" s="201"/>
      <c r="W93" s="201"/>
      <c r="X93" s="196" t="s">
        <v>182</v>
      </c>
      <c r="Y93" s="196"/>
      <c r="Z93" s="196"/>
      <c r="AA93" s="196"/>
      <c r="AB93" s="196"/>
      <c r="AC93" s="196"/>
      <c r="AD93" s="196"/>
      <c r="AE93" s="181"/>
      <c r="AF93" s="182"/>
      <c r="AG93" s="182"/>
      <c r="AH93" s="182"/>
      <c r="AI93" s="183"/>
      <c r="AJ93" s="181"/>
      <c r="AK93" s="182"/>
      <c r="AL93" s="182"/>
      <c r="AM93" s="182"/>
      <c r="AN93" s="183"/>
      <c r="AO93" s="181"/>
      <c r="AP93" s="182"/>
      <c r="AQ93" s="182"/>
      <c r="AR93" s="182"/>
      <c r="AS93" s="183"/>
      <c r="AT93" s="181"/>
      <c r="AU93" s="182"/>
      <c r="AV93" s="182"/>
      <c r="AW93" s="182"/>
      <c r="AX93" s="183"/>
      <c r="AY93" s="181"/>
      <c r="AZ93" s="182"/>
      <c r="BA93" s="182"/>
      <c r="BB93" s="182"/>
      <c r="BC93" s="183"/>
      <c r="BD93" s="140"/>
      <c r="BE93" s="141"/>
      <c r="BF93" s="141"/>
      <c r="BG93" s="141"/>
      <c r="BH93" s="141"/>
      <c r="BI93" s="141"/>
      <c r="BJ93" s="141"/>
      <c r="BK93" s="141"/>
      <c r="BL93" s="142"/>
    </row>
    <row r="94" spans="1:64" s="13" customFormat="1" ht="12.75">
      <c r="A94" s="152"/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4"/>
      <c r="Q94" s="202"/>
      <c r="R94" s="202"/>
      <c r="S94" s="202"/>
      <c r="T94" s="202"/>
      <c r="U94" s="202"/>
      <c r="V94" s="202"/>
      <c r="W94" s="202"/>
      <c r="X94" s="200" t="s">
        <v>183</v>
      </c>
      <c r="Y94" s="200"/>
      <c r="Z94" s="200"/>
      <c r="AA94" s="200"/>
      <c r="AB94" s="200"/>
      <c r="AC94" s="200"/>
      <c r="AD94" s="200"/>
      <c r="AE94" s="187"/>
      <c r="AF94" s="188"/>
      <c r="AG94" s="188"/>
      <c r="AH94" s="188"/>
      <c r="AI94" s="189"/>
      <c r="AJ94" s="187"/>
      <c r="AK94" s="188"/>
      <c r="AL94" s="188"/>
      <c r="AM94" s="188"/>
      <c r="AN94" s="189"/>
      <c r="AO94" s="187"/>
      <c r="AP94" s="188"/>
      <c r="AQ94" s="188"/>
      <c r="AR94" s="188"/>
      <c r="AS94" s="189"/>
      <c r="AT94" s="187"/>
      <c r="AU94" s="188"/>
      <c r="AV94" s="188"/>
      <c r="AW94" s="188"/>
      <c r="AX94" s="189"/>
      <c r="AY94" s="187"/>
      <c r="AZ94" s="188"/>
      <c r="BA94" s="188"/>
      <c r="BB94" s="188"/>
      <c r="BC94" s="189"/>
      <c r="BD94" s="158"/>
      <c r="BE94" s="159"/>
      <c r="BF94" s="159"/>
      <c r="BG94" s="159"/>
      <c r="BH94" s="159"/>
      <c r="BI94" s="159"/>
      <c r="BJ94" s="159"/>
      <c r="BK94" s="159"/>
      <c r="BL94" s="160"/>
    </row>
    <row r="95" spans="1:64" s="13" customFormat="1" ht="12.75">
      <c r="A95" s="163" t="s">
        <v>189</v>
      </c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30"/>
      <c r="Q95" s="193" t="s">
        <v>179</v>
      </c>
      <c r="R95" s="194"/>
      <c r="S95" s="194"/>
      <c r="T95" s="194"/>
      <c r="U95" s="194"/>
      <c r="V95" s="194"/>
      <c r="W95" s="195"/>
      <c r="X95" s="196" t="s">
        <v>139</v>
      </c>
      <c r="Y95" s="196"/>
      <c r="Z95" s="196"/>
      <c r="AA95" s="196"/>
      <c r="AB95" s="196"/>
      <c r="AC95" s="196"/>
      <c r="AD95" s="196"/>
      <c r="AE95" s="181"/>
      <c r="AF95" s="182"/>
      <c r="AG95" s="182"/>
      <c r="AH95" s="182"/>
      <c r="AI95" s="182"/>
      <c r="AJ95" s="182"/>
      <c r="AK95" s="182"/>
      <c r="AL95" s="182"/>
      <c r="AM95" s="182"/>
      <c r="AN95" s="182"/>
      <c r="AO95" s="182"/>
      <c r="AP95" s="182"/>
      <c r="AQ95" s="182"/>
      <c r="AR95" s="182"/>
      <c r="AS95" s="182"/>
      <c r="AT95" s="182"/>
      <c r="AU95" s="182"/>
      <c r="AV95" s="182"/>
      <c r="AW95" s="182"/>
      <c r="AX95" s="182"/>
      <c r="AY95" s="182"/>
      <c r="AZ95" s="182"/>
      <c r="BA95" s="182"/>
      <c r="BB95" s="182"/>
      <c r="BC95" s="183"/>
      <c r="BD95" s="140"/>
      <c r="BE95" s="141"/>
      <c r="BF95" s="141"/>
      <c r="BG95" s="141"/>
      <c r="BH95" s="141"/>
      <c r="BI95" s="141"/>
      <c r="BJ95" s="141"/>
      <c r="BK95" s="141"/>
      <c r="BL95" s="142"/>
    </row>
    <row r="96" spans="1:64" s="13" customFormat="1" ht="12.75">
      <c r="A96" s="131"/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3"/>
      <c r="Q96" s="197" t="s">
        <v>180</v>
      </c>
      <c r="R96" s="198"/>
      <c r="S96" s="198"/>
      <c r="T96" s="198"/>
      <c r="U96" s="198"/>
      <c r="V96" s="198"/>
      <c r="W96" s="199"/>
      <c r="X96" s="200"/>
      <c r="Y96" s="200"/>
      <c r="Z96" s="200"/>
      <c r="AA96" s="200"/>
      <c r="AB96" s="200"/>
      <c r="AC96" s="200"/>
      <c r="AD96" s="200"/>
      <c r="AE96" s="187"/>
      <c r="AF96" s="188"/>
      <c r="AG96" s="188"/>
      <c r="AH96" s="188"/>
      <c r="AI96" s="188"/>
      <c r="AJ96" s="188"/>
      <c r="AK96" s="188"/>
      <c r="AL96" s="188"/>
      <c r="AM96" s="188"/>
      <c r="AN96" s="188"/>
      <c r="AO96" s="188"/>
      <c r="AP96" s="188"/>
      <c r="AQ96" s="188"/>
      <c r="AR96" s="188"/>
      <c r="AS96" s="188"/>
      <c r="AT96" s="188"/>
      <c r="AU96" s="188"/>
      <c r="AV96" s="188"/>
      <c r="AW96" s="188"/>
      <c r="AX96" s="188"/>
      <c r="AY96" s="188"/>
      <c r="AZ96" s="188"/>
      <c r="BA96" s="188"/>
      <c r="BB96" s="188"/>
      <c r="BC96" s="189"/>
      <c r="BD96" s="158"/>
      <c r="BE96" s="159"/>
      <c r="BF96" s="159"/>
      <c r="BG96" s="159"/>
      <c r="BH96" s="159"/>
      <c r="BI96" s="159"/>
      <c r="BJ96" s="159"/>
      <c r="BK96" s="159"/>
      <c r="BL96" s="160"/>
    </row>
    <row r="97" spans="1:64" s="13" customFormat="1" ht="12.75">
      <c r="A97" s="131"/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3"/>
      <c r="Q97" s="201" t="s">
        <v>181</v>
      </c>
      <c r="R97" s="201"/>
      <c r="S97" s="201"/>
      <c r="T97" s="201"/>
      <c r="U97" s="201"/>
      <c r="V97" s="201"/>
      <c r="W97" s="201"/>
      <c r="X97" s="196" t="s">
        <v>182</v>
      </c>
      <c r="Y97" s="196"/>
      <c r="Z97" s="196"/>
      <c r="AA97" s="196"/>
      <c r="AB97" s="196"/>
      <c r="AC97" s="196"/>
      <c r="AD97" s="196"/>
      <c r="AE97" s="181"/>
      <c r="AF97" s="182"/>
      <c r="AG97" s="182"/>
      <c r="AH97" s="182"/>
      <c r="AI97" s="182"/>
      <c r="AJ97" s="182"/>
      <c r="AK97" s="182"/>
      <c r="AL97" s="182"/>
      <c r="AM97" s="182"/>
      <c r="AN97" s="182"/>
      <c r="AO97" s="182"/>
      <c r="AP97" s="182"/>
      <c r="AQ97" s="182"/>
      <c r="AR97" s="182"/>
      <c r="AS97" s="182"/>
      <c r="AT97" s="182"/>
      <c r="AU97" s="182"/>
      <c r="AV97" s="182"/>
      <c r="AW97" s="182"/>
      <c r="AX97" s="182"/>
      <c r="AY97" s="182"/>
      <c r="AZ97" s="182"/>
      <c r="BA97" s="182"/>
      <c r="BB97" s="182"/>
      <c r="BC97" s="183"/>
      <c r="BD97" s="140"/>
      <c r="BE97" s="141"/>
      <c r="BF97" s="141"/>
      <c r="BG97" s="141"/>
      <c r="BH97" s="141"/>
      <c r="BI97" s="141"/>
      <c r="BJ97" s="141"/>
      <c r="BK97" s="141"/>
      <c r="BL97" s="142"/>
    </row>
    <row r="98" spans="1:64" s="13" customFormat="1" ht="12.75">
      <c r="A98" s="152"/>
      <c r="B98" s="153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4"/>
      <c r="Q98" s="202"/>
      <c r="R98" s="202"/>
      <c r="S98" s="202"/>
      <c r="T98" s="202"/>
      <c r="U98" s="202"/>
      <c r="V98" s="202"/>
      <c r="W98" s="202"/>
      <c r="X98" s="200" t="s">
        <v>183</v>
      </c>
      <c r="Y98" s="200"/>
      <c r="Z98" s="200"/>
      <c r="AA98" s="200"/>
      <c r="AB98" s="200"/>
      <c r="AC98" s="200"/>
      <c r="AD98" s="200"/>
      <c r="AE98" s="187"/>
      <c r="AF98" s="188"/>
      <c r="AG98" s="188"/>
      <c r="AH98" s="188"/>
      <c r="AI98" s="188"/>
      <c r="AJ98" s="188"/>
      <c r="AK98" s="188"/>
      <c r="AL98" s="188"/>
      <c r="AM98" s="188"/>
      <c r="AN98" s="188"/>
      <c r="AO98" s="188"/>
      <c r="AP98" s="188"/>
      <c r="AQ98" s="188"/>
      <c r="AR98" s="188"/>
      <c r="AS98" s="188"/>
      <c r="AT98" s="188"/>
      <c r="AU98" s="188"/>
      <c r="AV98" s="188"/>
      <c r="AW98" s="188"/>
      <c r="AX98" s="188"/>
      <c r="AY98" s="188"/>
      <c r="AZ98" s="188"/>
      <c r="BA98" s="188"/>
      <c r="BB98" s="188"/>
      <c r="BC98" s="189"/>
      <c r="BD98" s="158"/>
      <c r="BE98" s="159"/>
      <c r="BF98" s="159"/>
      <c r="BG98" s="159"/>
      <c r="BH98" s="159"/>
      <c r="BI98" s="159"/>
      <c r="BJ98" s="159"/>
      <c r="BK98" s="159"/>
      <c r="BL98" s="160"/>
    </row>
    <row r="99" spans="1:64" s="13" customFormat="1" ht="15" customHeight="1">
      <c r="A99" s="163" t="s">
        <v>190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30"/>
      <c r="Q99" s="193" t="s">
        <v>191</v>
      </c>
      <c r="R99" s="194"/>
      <c r="S99" s="194"/>
      <c r="T99" s="194"/>
      <c r="U99" s="194"/>
      <c r="V99" s="194"/>
      <c r="W99" s="195"/>
      <c r="X99" s="196" t="s">
        <v>139</v>
      </c>
      <c r="Y99" s="196"/>
      <c r="Z99" s="196"/>
      <c r="AA99" s="196"/>
      <c r="AB99" s="196"/>
      <c r="AC99" s="196"/>
      <c r="AD99" s="196"/>
      <c r="AE99" s="181"/>
      <c r="AF99" s="182"/>
      <c r="AG99" s="182"/>
      <c r="AH99" s="182"/>
      <c r="AI99" s="183"/>
      <c r="AJ99" s="181"/>
      <c r="AK99" s="182"/>
      <c r="AL99" s="182"/>
      <c r="AM99" s="182"/>
      <c r="AN99" s="183"/>
      <c r="AO99" s="181"/>
      <c r="AP99" s="182"/>
      <c r="AQ99" s="182"/>
      <c r="AR99" s="182"/>
      <c r="AS99" s="183"/>
      <c r="AT99" s="181"/>
      <c r="AU99" s="182"/>
      <c r="AV99" s="182"/>
      <c r="AW99" s="182"/>
      <c r="AX99" s="183"/>
      <c r="AY99" s="181"/>
      <c r="AZ99" s="182"/>
      <c r="BA99" s="182"/>
      <c r="BB99" s="182"/>
      <c r="BC99" s="183"/>
      <c r="BD99" s="140"/>
      <c r="BE99" s="141"/>
      <c r="BF99" s="141"/>
      <c r="BG99" s="141"/>
      <c r="BH99" s="141"/>
      <c r="BI99" s="141"/>
      <c r="BJ99" s="141"/>
      <c r="BK99" s="141"/>
      <c r="BL99" s="142"/>
    </row>
    <row r="100" spans="1:64" s="13" customFormat="1" ht="12.75">
      <c r="A100" s="131"/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3"/>
      <c r="Q100" s="201" t="s">
        <v>192</v>
      </c>
      <c r="R100" s="201"/>
      <c r="S100" s="201"/>
      <c r="T100" s="201"/>
      <c r="U100" s="201"/>
      <c r="V100" s="201"/>
      <c r="W100" s="201"/>
      <c r="X100" s="196" t="s">
        <v>182</v>
      </c>
      <c r="Y100" s="196"/>
      <c r="Z100" s="196"/>
      <c r="AA100" s="196"/>
      <c r="AB100" s="196"/>
      <c r="AC100" s="196"/>
      <c r="AD100" s="196"/>
      <c r="AE100" s="181"/>
      <c r="AF100" s="182"/>
      <c r="AG100" s="182"/>
      <c r="AH100" s="182"/>
      <c r="AI100" s="183"/>
      <c r="AJ100" s="181"/>
      <c r="AK100" s="182"/>
      <c r="AL100" s="182"/>
      <c r="AM100" s="182"/>
      <c r="AN100" s="183"/>
      <c r="AO100" s="181"/>
      <c r="AP100" s="182"/>
      <c r="AQ100" s="182"/>
      <c r="AR100" s="182"/>
      <c r="AS100" s="183"/>
      <c r="AT100" s="181"/>
      <c r="AU100" s="182"/>
      <c r="AV100" s="182"/>
      <c r="AW100" s="182"/>
      <c r="AX100" s="183"/>
      <c r="AY100" s="181"/>
      <c r="AZ100" s="182"/>
      <c r="BA100" s="182"/>
      <c r="BB100" s="182"/>
      <c r="BC100" s="183"/>
      <c r="BD100" s="140"/>
      <c r="BE100" s="141"/>
      <c r="BF100" s="141"/>
      <c r="BG100" s="141"/>
      <c r="BH100" s="141"/>
      <c r="BI100" s="141"/>
      <c r="BJ100" s="141"/>
      <c r="BK100" s="141"/>
      <c r="BL100" s="142"/>
    </row>
    <row r="101" spans="1:64" s="13" customFormat="1" ht="12.75">
      <c r="A101" s="152"/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4"/>
      <c r="Q101" s="202"/>
      <c r="R101" s="202"/>
      <c r="S101" s="202"/>
      <c r="T101" s="202"/>
      <c r="U101" s="202"/>
      <c r="V101" s="202"/>
      <c r="W101" s="202"/>
      <c r="X101" s="200" t="s">
        <v>183</v>
      </c>
      <c r="Y101" s="200"/>
      <c r="Z101" s="200"/>
      <c r="AA101" s="200"/>
      <c r="AB101" s="200"/>
      <c r="AC101" s="200"/>
      <c r="AD101" s="200"/>
      <c r="AE101" s="187"/>
      <c r="AF101" s="188"/>
      <c r="AG101" s="188"/>
      <c r="AH101" s="188"/>
      <c r="AI101" s="189"/>
      <c r="AJ101" s="187"/>
      <c r="AK101" s="188"/>
      <c r="AL101" s="188"/>
      <c r="AM101" s="188"/>
      <c r="AN101" s="189"/>
      <c r="AO101" s="187"/>
      <c r="AP101" s="188"/>
      <c r="AQ101" s="188"/>
      <c r="AR101" s="188"/>
      <c r="AS101" s="189"/>
      <c r="AT101" s="187"/>
      <c r="AU101" s="188"/>
      <c r="AV101" s="188"/>
      <c r="AW101" s="188"/>
      <c r="AX101" s="189"/>
      <c r="AY101" s="187"/>
      <c r="AZ101" s="188"/>
      <c r="BA101" s="188"/>
      <c r="BB101" s="188"/>
      <c r="BC101" s="189"/>
      <c r="BD101" s="158"/>
      <c r="BE101" s="159"/>
      <c r="BF101" s="159"/>
      <c r="BG101" s="159"/>
      <c r="BH101" s="159"/>
      <c r="BI101" s="159"/>
      <c r="BJ101" s="159"/>
      <c r="BK101" s="159"/>
      <c r="BL101" s="160"/>
    </row>
    <row r="102" spans="1:64" s="13" customFormat="1" ht="12.75">
      <c r="A102" s="121" t="s">
        <v>193</v>
      </c>
      <c r="B102" s="121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40"/>
      <c r="R102" s="141"/>
      <c r="S102" s="141"/>
      <c r="T102" s="141"/>
      <c r="U102" s="141"/>
      <c r="V102" s="141"/>
      <c r="W102" s="142"/>
      <c r="X102" s="170" t="s">
        <v>139</v>
      </c>
      <c r="Y102" s="171"/>
      <c r="Z102" s="171"/>
      <c r="AA102" s="171"/>
      <c r="AB102" s="171"/>
      <c r="AC102" s="171"/>
      <c r="AD102" s="172"/>
      <c r="AE102" s="181"/>
      <c r="AF102" s="182"/>
      <c r="AG102" s="182"/>
      <c r="AH102" s="182"/>
      <c r="AI102" s="182"/>
      <c r="AJ102" s="182"/>
      <c r="AK102" s="182"/>
      <c r="AL102" s="182"/>
      <c r="AM102" s="182"/>
      <c r="AN102" s="182"/>
      <c r="AO102" s="182"/>
      <c r="AP102" s="182"/>
      <c r="AQ102" s="182"/>
      <c r="AR102" s="182"/>
      <c r="AS102" s="182"/>
      <c r="AT102" s="182"/>
      <c r="AU102" s="182"/>
      <c r="AV102" s="182"/>
      <c r="AW102" s="182"/>
      <c r="AX102" s="182"/>
      <c r="AY102" s="182"/>
      <c r="AZ102" s="182"/>
      <c r="BA102" s="182"/>
      <c r="BB102" s="182"/>
      <c r="BC102" s="183"/>
      <c r="BD102" s="140"/>
      <c r="BE102" s="141"/>
      <c r="BF102" s="141"/>
      <c r="BG102" s="141"/>
      <c r="BH102" s="141"/>
      <c r="BI102" s="141"/>
      <c r="BJ102" s="141"/>
      <c r="BK102" s="141"/>
      <c r="BL102" s="142"/>
    </row>
    <row r="103" spans="1:64" s="13" customFormat="1" ht="12.75">
      <c r="A103" s="146" t="s">
        <v>162</v>
      </c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8"/>
      <c r="Q103" s="143"/>
      <c r="R103" s="144"/>
      <c r="S103" s="144"/>
      <c r="T103" s="144"/>
      <c r="U103" s="144"/>
      <c r="V103" s="144"/>
      <c r="W103" s="145"/>
      <c r="X103" s="173"/>
      <c r="Y103" s="174"/>
      <c r="Z103" s="174"/>
      <c r="AA103" s="174"/>
      <c r="AB103" s="174"/>
      <c r="AC103" s="174"/>
      <c r="AD103" s="175"/>
      <c r="AE103" s="184"/>
      <c r="AF103" s="185"/>
      <c r="AG103" s="185"/>
      <c r="AH103" s="185"/>
      <c r="AI103" s="185"/>
      <c r="AJ103" s="185"/>
      <c r="AK103" s="185"/>
      <c r="AL103" s="185"/>
      <c r="AM103" s="185"/>
      <c r="AN103" s="185"/>
      <c r="AO103" s="185"/>
      <c r="AP103" s="185"/>
      <c r="AQ103" s="185"/>
      <c r="AR103" s="185"/>
      <c r="AS103" s="185"/>
      <c r="AT103" s="185"/>
      <c r="AU103" s="185"/>
      <c r="AV103" s="185"/>
      <c r="AW103" s="185"/>
      <c r="AX103" s="185"/>
      <c r="AY103" s="185"/>
      <c r="AZ103" s="185"/>
      <c r="BA103" s="185"/>
      <c r="BB103" s="185"/>
      <c r="BC103" s="186"/>
      <c r="BD103" s="143"/>
      <c r="BE103" s="144"/>
      <c r="BF103" s="144"/>
      <c r="BG103" s="144"/>
      <c r="BH103" s="144"/>
      <c r="BI103" s="144"/>
      <c r="BJ103" s="144"/>
      <c r="BK103" s="144"/>
      <c r="BL103" s="145"/>
    </row>
    <row r="104" spans="1:64" s="13" customFormat="1" ht="12.75">
      <c r="A104" s="146" t="s">
        <v>163</v>
      </c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8"/>
      <c r="Q104" s="143"/>
      <c r="R104" s="144"/>
      <c r="S104" s="144"/>
      <c r="T104" s="144"/>
      <c r="U104" s="144"/>
      <c r="V104" s="144"/>
      <c r="W104" s="145"/>
      <c r="X104" s="173"/>
      <c r="Y104" s="174"/>
      <c r="Z104" s="174"/>
      <c r="AA104" s="174"/>
      <c r="AB104" s="174"/>
      <c r="AC104" s="174"/>
      <c r="AD104" s="175"/>
      <c r="AE104" s="184"/>
      <c r="AF104" s="185"/>
      <c r="AG104" s="185"/>
      <c r="AH104" s="185"/>
      <c r="AI104" s="185"/>
      <c r="AJ104" s="185"/>
      <c r="AK104" s="185"/>
      <c r="AL104" s="185"/>
      <c r="AM104" s="185"/>
      <c r="AN104" s="185"/>
      <c r="AO104" s="185"/>
      <c r="AP104" s="185"/>
      <c r="AQ104" s="185"/>
      <c r="AR104" s="185"/>
      <c r="AS104" s="185"/>
      <c r="AT104" s="185"/>
      <c r="AU104" s="185"/>
      <c r="AV104" s="185"/>
      <c r="AW104" s="185"/>
      <c r="AX104" s="185"/>
      <c r="AY104" s="185"/>
      <c r="AZ104" s="185"/>
      <c r="BA104" s="185"/>
      <c r="BB104" s="185"/>
      <c r="BC104" s="186"/>
      <c r="BD104" s="143"/>
      <c r="BE104" s="144"/>
      <c r="BF104" s="144"/>
      <c r="BG104" s="144"/>
      <c r="BH104" s="144"/>
      <c r="BI104" s="144"/>
      <c r="BJ104" s="144"/>
      <c r="BK104" s="144"/>
      <c r="BL104" s="145"/>
    </row>
    <row r="105" spans="1:64" s="13" customFormat="1" ht="12.75">
      <c r="A105" s="146" t="s">
        <v>164</v>
      </c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8"/>
      <c r="Q105" s="143"/>
      <c r="R105" s="144"/>
      <c r="S105" s="144"/>
      <c r="T105" s="144"/>
      <c r="U105" s="144"/>
      <c r="V105" s="144"/>
      <c r="W105" s="145"/>
      <c r="X105" s="173"/>
      <c r="Y105" s="174"/>
      <c r="Z105" s="174"/>
      <c r="AA105" s="174"/>
      <c r="AB105" s="174"/>
      <c r="AC105" s="174"/>
      <c r="AD105" s="175"/>
      <c r="AE105" s="184"/>
      <c r="AF105" s="185"/>
      <c r="AG105" s="185"/>
      <c r="AH105" s="185"/>
      <c r="AI105" s="185"/>
      <c r="AJ105" s="185"/>
      <c r="AK105" s="185"/>
      <c r="AL105" s="185"/>
      <c r="AM105" s="185"/>
      <c r="AN105" s="185"/>
      <c r="AO105" s="185"/>
      <c r="AP105" s="185"/>
      <c r="AQ105" s="185"/>
      <c r="AR105" s="185"/>
      <c r="AS105" s="185"/>
      <c r="AT105" s="185"/>
      <c r="AU105" s="185"/>
      <c r="AV105" s="185"/>
      <c r="AW105" s="185"/>
      <c r="AX105" s="185"/>
      <c r="AY105" s="185"/>
      <c r="AZ105" s="185"/>
      <c r="BA105" s="185"/>
      <c r="BB105" s="185"/>
      <c r="BC105" s="186"/>
      <c r="BD105" s="143"/>
      <c r="BE105" s="144"/>
      <c r="BF105" s="144"/>
      <c r="BG105" s="144"/>
      <c r="BH105" s="144"/>
      <c r="BI105" s="144"/>
      <c r="BJ105" s="144"/>
      <c r="BK105" s="144"/>
      <c r="BL105" s="145"/>
    </row>
    <row r="106" spans="1:64" s="13" customFormat="1" ht="12.75">
      <c r="A106" s="190" t="s">
        <v>165</v>
      </c>
      <c r="B106" s="191"/>
      <c r="C106" s="191"/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  <c r="N106" s="191"/>
      <c r="O106" s="191"/>
      <c r="P106" s="192"/>
      <c r="Q106" s="158"/>
      <c r="R106" s="159"/>
      <c r="S106" s="159"/>
      <c r="T106" s="159"/>
      <c r="U106" s="159"/>
      <c r="V106" s="159"/>
      <c r="W106" s="160"/>
      <c r="X106" s="176"/>
      <c r="Y106" s="177"/>
      <c r="Z106" s="177"/>
      <c r="AA106" s="177"/>
      <c r="AB106" s="177"/>
      <c r="AC106" s="177"/>
      <c r="AD106" s="178"/>
      <c r="AE106" s="187"/>
      <c r="AF106" s="188"/>
      <c r="AG106" s="188"/>
      <c r="AH106" s="188"/>
      <c r="AI106" s="188"/>
      <c r="AJ106" s="188"/>
      <c r="AK106" s="188"/>
      <c r="AL106" s="188"/>
      <c r="AM106" s="188"/>
      <c r="AN106" s="188"/>
      <c r="AO106" s="188"/>
      <c r="AP106" s="188"/>
      <c r="AQ106" s="188"/>
      <c r="AR106" s="188"/>
      <c r="AS106" s="188"/>
      <c r="AT106" s="188"/>
      <c r="AU106" s="188"/>
      <c r="AV106" s="188"/>
      <c r="AW106" s="188"/>
      <c r="AX106" s="188"/>
      <c r="AY106" s="188"/>
      <c r="AZ106" s="188"/>
      <c r="BA106" s="188"/>
      <c r="BB106" s="188"/>
      <c r="BC106" s="189"/>
      <c r="BD106" s="158"/>
      <c r="BE106" s="159"/>
      <c r="BF106" s="159"/>
      <c r="BG106" s="159"/>
      <c r="BH106" s="159"/>
      <c r="BI106" s="159"/>
      <c r="BJ106" s="159"/>
      <c r="BK106" s="159"/>
      <c r="BL106" s="160"/>
    </row>
    <row r="107" spans="1:64" s="13" customFormat="1" ht="12.75">
      <c r="A107" s="121" t="s">
        <v>194</v>
      </c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40"/>
      <c r="R107" s="141"/>
      <c r="S107" s="141"/>
      <c r="T107" s="141"/>
      <c r="U107" s="141"/>
      <c r="V107" s="141"/>
      <c r="W107" s="142"/>
      <c r="X107" s="170" t="s">
        <v>139</v>
      </c>
      <c r="Y107" s="171"/>
      <c r="Z107" s="171"/>
      <c r="AA107" s="171"/>
      <c r="AB107" s="171"/>
      <c r="AC107" s="171"/>
      <c r="AD107" s="172"/>
      <c r="AE107" s="181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82"/>
      <c r="AR107" s="182"/>
      <c r="AS107" s="182"/>
      <c r="AT107" s="182"/>
      <c r="AU107" s="182"/>
      <c r="AV107" s="182"/>
      <c r="AW107" s="182"/>
      <c r="AX107" s="182"/>
      <c r="AY107" s="182"/>
      <c r="AZ107" s="182"/>
      <c r="BA107" s="182"/>
      <c r="BB107" s="182"/>
      <c r="BC107" s="183"/>
      <c r="BD107" s="140"/>
      <c r="BE107" s="141"/>
      <c r="BF107" s="141"/>
      <c r="BG107" s="141"/>
      <c r="BH107" s="141"/>
      <c r="BI107" s="141"/>
      <c r="BJ107" s="141"/>
      <c r="BK107" s="141"/>
      <c r="BL107" s="142"/>
    </row>
    <row r="108" spans="1:64" s="13" customFormat="1" ht="12.75">
      <c r="A108" s="146" t="s">
        <v>167</v>
      </c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8"/>
      <c r="Q108" s="143"/>
      <c r="R108" s="144"/>
      <c r="S108" s="144"/>
      <c r="T108" s="144"/>
      <c r="U108" s="144"/>
      <c r="V108" s="144"/>
      <c r="W108" s="145"/>
      <c r="X108" s="173"/>
      <c r="Y108" s="174"/>
      <c r="Z108" s="174"/>
      <c r="AA108" s="174"/>
      <c r="AB108" s="174"/>
      <c r="AC108" s="174"/>
      <c r="AD108" s="175"/>
      <c r="AE108" s="184"/>
      <c r="AF108" s="185"/>
      <c r="AG108" s="185"/>
      <c r="AH108" s="185"/>
      <c r="AI108" s="185"/>
      <c r="AJ108" s="185"/>
      <c r="AK108" s="185"/>
      <c r="AL108" s="185"/>
      <c r="AM108" s="185"/>
      <c r="AN108" s="185"/>
      <c r="AO108" s="185"/>
      <c r="AP108" s="185"/>
      <c r="AQ108" s="185"/>
      <c r="AR108" s="185"/>
      <c r="AS108" s="185"/>
      <c r="AT108" s="185"/>
      <c r="AU108" s="185"/>
      <c r="AV108" s="185"/>
      <c r="AW108" s="185"/>
      <c r="AX108" s="185"/>
      <c r="AY108" s="185"/>
      <c r="AZ108" s="185"/>
      <c r="BA108" s="185"/>
      <c r="BB108" s="185"/>
      <c r="BC108" s="186"/>
      <c r="BD108" s="143"/>
      <c r="BE108" s="144"/>
      <c r="BF108" s="144"/>
      <c r="BG108" s="144"/>
      <c r="BH108" s="144"/>
      <c r="BI108" s="144"/>
      <c r="BJ108" s="144"/>
      <c r="BK108" s="144"/>
      <c r="BL108" s="145"/>
    </row>
    <row r="109" spans="1:64" s="13" customFormat="1" ht="12.75">
      <c r="A109" s="190" t="s">
        <v>168</v>
      </c>
      <c r="B109" s="191"/>
      <c r="C109" s="191"/>
      <c r="D109" s="191"/>
      <c r="E109" s="191"/>
      <c r="F109" s="191"/>
      <c r="G109" s="191"/>
      <c r="H109" s="191"/>
      <c r="I109" s="191"/>
      <c r="J109" s="191"/>
      <c r="K109" s="191"/>
      <c r="L109" s="191"/>
      <c r="M109" s="191"/>
      <c r="N109" s="191"/>
      <c r="O109" s="191"/>
      <c r="P109" s="192"/>
      <c r="Q109" s="158"/>
      <c r="R109" s="159"/>
      <c r="S109" s="159"/>
      <c r="T109" s="159"/>
      <c r="U109" s="159"/>
      <c r="V109" s="159"/>
      <c r="W109" s="160"/>
      <c r="X109" s="176"/>
      <c r="Y109" s="177"/>
      <c r="Z109" s="177"/>
      <c r="AA109" s="177"/>
      <c r="AB109" s="177"/>
      <c r="AC109" s="177"/>
      <c r="AD109" s="178"/>
      <c r="AE109" s="187"/>
      <c r="AF109" s="188"/>
      <c r="AG109" s="188"/>
      <c r="AH109" s="188"/>
      <c r="AI109" s="188"/>
      <c r="AJ109" s="188"/>
      <c r="AK109" s="188"/>
      <c r="AL109" s="188"/>
      <c r="AM109" s="188"/>
      <c r="AN109" s="188"/>
      <c r="AO109" s="188"/>
      <c r="AP109" s="188"/>
      <c r="AQ109" s="188"/>
      <c r="AR109" s="188"/>
      <c r="AS109" s="188"/>
      <c r="AT109" s="188"/>
      <c r="AU109" s="188"/>
      <c r="AV109" s="188"/>
      <c r="AW109" s="188"/>
      <c r="AX109" s="188"/>
      <c r="AY109" s="188"/>
      <c r="AZ109" s="188"/>
      <c r="BA109" s="188"/>
      <c r="BB109" s="188"/>
      <c r="BC109" s="189"/>
      <c r="BD109" s="158"/>
      <c r="BE109" s="159"/>
      <c r="BF109" s="159"/>
      <c r="BG109" s="159"/>
      <c r="BH109" s="159"/>
      <c r="BI109" s="159"/>
      <c r="BJ109" s="159"/>
      <c r="BK109" s="159"/>
      <c r="BL109" s="160"/>
    </row>
    <row r="110" spans="1:64" s="13" customFormat="1" ht="12.75">
      <c r="A110" s="163" t="s">
        <v>195</v>
      </c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30"/>
      <c r="Q110" s="193" t="s">
        <v>179</v>
      </c>
      <c r="R110" s="194"/>
      <c r="S110" s="194"/>
      <c r="T110" s="194"/>
      <c r="U110" s="194"/>
      <c r="V110" s="194"/>
      <c r="W110" s="195"/>
      <c r="X110" s="196" t="s">
        <v>139</v>
      </c>
      <c r="Y110" s="196"/>
      <c r="Z110" s="196"/>
      <c r="AA110" s="196"/>
      <c r="AB110" s="196"/>
      <c r="AC110" s="196"/>
      <c r="AD110" s="196"/>
      <c r="AE110" s="181"/>
      <c r="AF110" s="182"/>
      <c r="AG110" s="182"/>
      <c r="AH110" s="182"/>
      <c r="AI110" s="183"/>
      <c r="AJ110" s="181"/>
      <c r="AK110" s="182"/>
      <c r="AL110" s="182"/>
      <c r="AM110" s="182"/>
      <c r="AN110" s="183"/>
      <c r="AO110" s="181"/>
      <c r="AP110" s="182"/>
      <c r="AQ110" s="182"/>
      <c r="AR110" s="182"/>
      <c r="AS110" s="183"/>
      <c r="AT110" s="181"/>
      <c r="AU110" s="182"/>
      <c r="AV110" s="182"/>
      <c r="AW110" s="182"/>
      <c r="AX110" s="183"/>
      <c r="AY110" s="181"/>
      <c r="AZ110" s="182"/>
      <c r="BA110" s="182"/>
      <c r="BB110" s="182"/>
      <c r="BC110" s="183"/>
      <c r="BD110" s="140"/>
      <c r="BE110" s="141"/>
      <c r="BF110" s="141"/>
      <c r="BG110" s="141"/>
      <c r="BH110" s="141"/>
      <c r="BI110" s="141"/>
      <c r="BJ110" s="141"/>
      <c r="BK110" s="141"/>
      <c r="BL110" s="142"/>
    </row>
    <row r="111" spans="1:64" s="13" customFormat="1" ht="12.75">
      <c r="A111" s="131"/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3"/>
      <c r="Q111" s="197" t="s">
        <v>180</v>
      </c>
      <c r="R111" s="198"/>
      <c r="S111" s="198"/>
      <c r="T111" s="198"/>
      <c r="U111" s="198"/>
      <c r="V111" s="198"/>
      <c r="W111" s="199"/>
      <c r="X111" s="200"/>
      <c r="Y111" s="200"/>
      <c r="Z111" s="200"/>
      <c r="AA111" s="200"/>
      <c r="AB111" s="200"/>
      <c r="AC111" s="200"/>
      <c r="AD111" s="200"/>
      <c r="AE111" s="187"/>
      <c r="AF111" s="188"/>
      <c r="AG111" s="188"/>
      <c r="AH111" s="188"/>
      <c r="AI111" s="189"/>
      <c r="AJ111" s="187"/>
      <c r="AK111" s="188"/>
      <c r="AL111" s="188"/>
      <c r="AM111" s="188"/>
      <c r="AN111" s="189"/>
      <c r="AO111" s="187"/>
      <c r="AP111" s="188"/>
      <c r="AQ111" s="188"/>
      <c r="AR111" s="188"/>
      <c r="AS111" s="189"/>
      <c r="AT111" s="187"/>
      <c r="AU111" s="188"/>
      <c r="AV111" s="188"/>
      <c r="AW111" s="188"/>
      <c r="AX111" s="189"/>
      <c r="AY111" s="187"/>
      <c r="AZ111" s="188"/>
      <c r="BA111" s="188"/>
      <c r="BB111" s="188"/>
      <c r="BC111" s="189"/>
      <c r="BD111" s="158"/>
      <c r="BE111" s="159"/>
      <c r="BF111" s="159"/>
      <c r="BG111" s="159"/>
      <c r="BH111" s="159"/>
      <c r="BI111" s="159"/>
      <c r="BJ111" s="159"/>
      <c r="BK111" s="159"/>
      <c r="BL111" s="160"/>
    </row>
    <row r="112" spans="1:64" s="13" customFormat="1" ht="12.75">
      <c r="A112" s="131"/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3"/>
      <c r="Q112" s="201" t="s">
        <v>181</v>
      </c>
      <c r="R112" s="201"/>
      <c r="S112" s="201"/>
      <c r="T112" s="201"/>
      <c r="U112" s="201"/>
      <c r="V112" s="201"/>
      <c r="W112" s="201"/>
      <c r="X112" s="196" t="s">
        <v>182</v>
      </c>
      <c r="Y112" s="196"/>
      <c r="Z112" s="196"/>
      <c r="AA112" s="196"/>
      <c r="AB112" s="196"/>
      <c r="AC112" s="196"/>
      <c r="AD112" s="196"/>
      <c r="AE112" s="181"/>
      <c r="AF112" s="182"/>
      <c r="AG112" s="182"/>
      <c r="AH112" s="182"/>
      <c r="AI112" s="183"/>
      <c r="AJ112" s="181"/>
      <c r="AK112" s="182"/>
      <c r="AL112" s="182"/>
      <c r="AM112" s="182"/>
      <c r="AN112" s="183"/>
      <c r="AO112" s="181"/>
      <c r="AP112" s="182"/>
      <c r="AQ112" s="182"/>
      <c r="AR112" s="182"/>
      <c r="AS112" s="183"/>
      <c r="AT112" s="181"/>
      <c r="AU112" s="182"/>
      <c r="AV112" s="182"/>
      <c r="AW112" s="182"/>
      <c r="AX112" s="183"/>
      <c r="AY112" s="181"/>
      <c r="AZ112" s="182"/>
      <c r="BA112" s="182"/>
      <c r="BB112" s="182"/>
      <c r="BC112" s="183"/>
      <c r="BD112" s="140"/>
      <c r="BE112" s="141"/>
      <c r="BF112" s="141"/>
      <c r="BG112" s="141"/>
      <c r="BH112" s="141"/>
      <c r="BI112" s="141"/>
      <c r="BJ112" s="141"/>
      <c r="BK112" s="141"/>
      <c r="BL112" s="142"/>
    </row>
    <row r="113" spans="1:64" s="13" customFormat="1" ht="12.75">
      <c r="A113" s="152"/>
      <c r="B113" s="153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4"/>
      <c r="Q113" s="202"/>
      <c r="R113" s="202"/>
      <c r="S113" s="202"/>
      <c r="T113" s="202"/>
      <c r="U113" s="202"/>
      <c r="V113" s="202"/>
      <c r="W113" s="202"/>
      <c r="X113" s="200" t="s">
        <v>183</v>
      </c>
      <c r="Y113" s="200"/>
      <c r="Z113" s="200"/>
      <c r="AA113" s="200"/>
      <c r="AB113" s="200"/>
      <c r="AC113" s="200"/>
      <c r="AD113" s="200"/>
      <c r="AE113" s="187"/>
      <c r="AF113" s="188"/>
      <c r="AG113" s="188"/>
      <c r="AH113" s="188"/>
      <c r="AI113" s="189"/>
      <c r="AJ113" s="187"/>
      <c r="AK113" s="188"/>
      <c r="AL113" s="188"/>
      <c r="AM113" s="188"/>
      <c r="AN113" s="189"/>
      <c r="AO113" s="187"/>
      <c r="AP113" s="188"/>
      <c r="AQ113" s="188"/>
      <c r="AR113" s="188"/>
      <c r="AS113" s="189"/>
      <c r="AT113" s="187"/>
      <c r="AU113" s="188"/>
      <c r="AV113" s="188"/>
      <c r="AW113" s="188"/>
      <c r="AX113" s="189"/>
      <c r="AY113" s="187"/>
      <c r="AZ113" s="188"/>
      <c r="BA113" s="188"/>
      <c r="BB113" s="188"/>
      <c r="BC113" s="189"/>
      <c r="BD113" s="158"/>
      <c r="BE113" s="159"/>
      <c r="BF113" s="159"/>
      <c r="BG113" s="159"/>
      <c r="BH113" s="159"/>
      <c r="BI113" s="159"/>
      <c r="BJ113" s="159"/>
      <c r="BK113" s="159"/>
      <c r="BL113" s="160"/>
    </row>
    <row r="114" spans="1:64" s="13" customFormat="1" ht="12.75">
      <c r="A114" s="163" t="s">
        <v>196</v>
      </c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30"/>
      <c r="Q114" s="193" t="s">
        <v>179</v>
      </c>
      <c r="R114" s="194"/>
      <c r="S114" s="194"/>
      <c r="T114" s="194"/>
      <c r="U114" s="194"/>
      <c r="V114" s="194"/>
      <c r="W114" s="195"/>
      <c r="X114" s="196" t="s">
        <v>139</v>
      </c>
      <c r="Y114" s="196"/>
      <c r="Z114" s="196"/>
      <c r="AA114" s="196"/>
      <c r="AB114" s="196"/>
      <c r="AC114" s="196"/>
      <c r="AD114" s="196"/>
      <c r="AE114" s="181"/>
      <c r="AF114" s="182"/>
      <c r="AG114" s="182"/>
      <c r="AH114" s="182"/>
      <c r="AI114" s="182"/>
      <c r="AJ114" s="182"/>
      <c r="AK114" s="182"/>
      <c r="AL114" s="182"/>
      <c r="AM114" s="182"/>
      <c r="AN114" s="182"/>
      <c r="AO114" s="182"/>
      <c r="AP114" s="182"/>
      <c r="AQ114" s="182"/>
      <c r="AR114" s="182"/>
      <c r="AS114" s="182"/>
      <c r="AT114" s="182"/>
      <c r="AU114" s="182"/>
      <c r="AV114" s="182"/>
      <c r="AW114" s="182"/>
      <c r="AX114" s="182"/>
      <c r="AY114" s="182"/>
      <c r="AZ114" s="182"/>
      <c r="BA114" s="182"/>
      <c r="BB114" s="182"/>
      <c r="BC114" s="183"/>
      <c r="BD114" s="140"/>
      <c r="BE114" s="141"/>
      <c r="BF114" s="141"/>
      <c r="BG114" s="141"/>
      <c r="BH114" s="141"/>
      <c r="BI114" s="141"/>
      <c r="BJ114" s="141"/>
      <c r="BK114" s="141"/>
      <c r="BL114" s="142"/>
    </row>
    <row r="115" spans="1:64" s="13" customFormat="1" ht="12.75">
      <c r="A115" s="131"/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3"/>
      <c r="Q115" s="197" t="s">
        <v>180</v>
      </c>
      <c r="R115" s="198"/>
      <c r="S115" s="198"/>
      <c r="T115" s="198"/>
      <c r="U115" s="198"/>
      <c r="V115" s="198"/>
      <c r="W115" s="199"/>
      <c r="X115" s="200"/>
      <c r="Y115" s="200"/>
      <c r="Z115" s="200"/>
      <c r="AA115" s="200"/>
      <c r="AB115" s="200"/>
      <c r="AC115" s="200"/>
      <c r="AD115" s="200"/>
      <c r="AE115" s="187"/>
      <c r="AF115" s="188"/>
      <c r="AG115" s="188"/>
      <c r="AH115" s="188"/>
      <c r="AI115" s="188"/>
      <c r="AJ115" s="188"/>
      <c r="AK115" s="188"/>
      <c r="AL115" s="188"/>
      <c r="AM115" s="188"/>
      <c r="AN115" s="188"/>
      <c r="AO115" s="188"/>
      <c r="AP115" s="188"/>
      <c r="AQ115" s="188"/>
      <c r="AR115" s="188"/>
      <c r="AS115" s="188"/>
      <c r="AT115" s="188"/>
      <c r="AU115" s="188"/>
      <c r="AV115" s="188"/>
      <c r="AW115" s="188"/>
      <c r="AX115" s="188"/>
      <c r="AY115" s="188"/>
      <c r="AZ115" s="188"/>
      <c r="BA115" s="188"/>
      <c r="BB115" s="188"/>
      <c r="BC115" s="189"/>
      <c r="BD115" s="158"/>
      <c r="BE115" s="159"/>
      <c r="BF115" s="159"/>
      <c r="BG115" s="159"/>
      <c r="BH115" s="159"/>
      <c r="BI115" s="159"/>
      <c r="BJ115" s="159"/>
      <c r="BK115" s="159"/>
      <c r="BL115" s="160"/>
    </row>
    <row r="116" spans="1:64" s="13" customFormat="1" ht="12.75">
      <c r="A116" s="131"/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3"/>
      <c r="Q116" s="201" t="s">
        <v>181</v>
      </c>
      <c r="R116" s="201"/>
      <c r="S116" s="201"/>
      <c r="T116" s="201"/>
      <c r="U116" s="201"/>
      <c r="V116" s="201"/>
      <c r="W116" s="201"/>
      <c r="X116" s="196" t="s">
        <v>182</v>
      </c>
      <c r="Y116" s="196"/>
      <c r="Z116" s="196"/>
      <c r="AA116" s="196"/>
      <c r="AB116" s="196"/>
      <c r="AC116" s="196"/>
      <c r="AD116" s="196"/>
      <c r="AE116" s="181"/>
      <c r="AF116" s="182"/>
      <c r="AG116" s="182"/>
      <c r="AH116" s="182"/>
      <c r="AI116" s="182"/>
      <c r="AJ116" s="182"/>
      <c r="AK116" s="182"/>
      <c r="AL116" s="182"/>
      <c r="AM116" s="182"/>
      <c r="AN116" s="182"/>
      <c r="AO116" s="182"/>
      <c r="AP116" s="182"/>
      <c r="AQ116" s="182"/>
      <c r="AR116" s="182"/>
      <c r="AS116" s="182"/>
      <c r="AT116" s="182"/>
      <c r="AU116" s="182"/>
      <c r="AV116" s="182"/>
      <c r="AW116" s="182"/>
      <c r="AX116" s="182"/>
      <c r="AY116" s="182"/>
      <c r="AZ116" s="182"/>
      <c r="BA116" s="182"/>
      <c r="BB116" s="182"/>
      <c r="BC116" s="183"/>
      <c r="BD116" s="140"/>
      <c r="BE116" s="141"/>
      <c r="BF116" s="141"/>
      <c r="BG116" s="141"/>
      <c r="BH116" s="141"/>
      <c r="BI116" s="141"/>
      <c r="BJ116" s="141"/>
      <c r="BK116" s="141"/>
      <c r="BL116" s="142"/>
    </row>
    <row r="117" spans="1:64" s="13" customFormat="1" ht="12.75">
      <c r="A117" s="152"/>
      <c r="B117" s="153"/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4"/>
      <c r="Q117" s="202"/>
      <c r="R117" s="202"/>
      <c r="S117" s="202"/>
      <c r="T117" s="202"/>
      <c r="U117" s="202"/>
      <c r="V117" s="202"/>
      <c r="W117" s="202"/>
      <c r="X117" s="200" t="s">
        <v>183</v>
      </c>
      <c r="Y117" s="200"/>
      <c r="Z117" s="200"/>
      <c r="AA117" s="200"/>
      <c r="AB117" s="200"/>
      <c r="AC117" s="200"/>
      <c r="AD117" s="200"/>
      <c r="AE117" s="187"/>
      <c r="AF117" s="188"/>
      <c r="AG117" s="188"/>
      <c r="AH117" s="188"/>
      <c r="AI117" s="188"/>
      <c r="AJ117" s="188"/>
      <c r="AK117" s="188"/>
      <c r="AL117" s="188"/>
      <c r="AM117" s="188"/>
      <c r="AN117" s="188"/>
      <c r="AO117" s="188"/>
      <c r="AP117" s="188"/>
      <c r="AQ117" s="188"/>
      <c r="AR117" s="188"/>
      <c r="AS117" s="188"/>
      <c r="AT117" s="188"/>
      <c r="AU117" s="188"/>
      <c r="AV117" s="188"/>
      <c r="AW117" s="188"/>
      <c r="AX117" s="188"/>
      <c r="AY117" s="188"/>
      <c r="AZ117" s="188"/>
      <c r="BA117" s="188"/>
      <c r="BB117" s="188"/>
      <c r="BC117" s="189"/>
      <c r="BD117" s="158"/>
      <c r="BE117" s="159"/>
      <c r="BF117" s="159"/>
      <c r="BG117" s="159"/>
      <c r="BH117" s="159"/>
      <c r="BI117" s="159"/>
      <c r="BJ117" s="159"/>
      <c r="BK117" s="159"/>
      <c r="BL117" s="160"/>
    </row>
    <row r="118" spans="1:64" s="13" customFormat="1" ht="12.75">
      <c r="A118" s="121" t="s">
        <v>197</v>
      </c>
      <c r="B118" s="121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2"/>
      <c r="R118" s="123"/>
      <c r="S118" s="123"/>
      <c r="T118" s="123"/>
      <c r="U118" s="123"/>
      <c r="V118" s="123"/>
      <c r="W118" s="124"/>
      <c r="X118" s="170" t="s">
        <v>139</v>
      </c>
      <c r="Y118" s="171"/>
      <c r="Z118" s="171"/>
      <c r="AA118" s="171"/>
      <c r="AB118" s="171"/>
      <c r="AC118" s="171"/>
      <c r="AD118" s="172"/>
      <c r="AE118" s="134" t="s">
        <v>158</v>
      </c>
      <c r="AF118" s="135"/>
      <c r="AG118" s="135"/>
      <c r="AH118" s="135"/>
      <c r="AI118" s="136"/>
      <c r="AJ118" s="184"/>
      <c r="AK118" s="185"/>
      <c r="AL118" s="185"/>
      <c r="AM118" s="185"/>
      <c r="AN118" s="186"/>
      <c r="AO118" s="184"/>
      <c r="AP118" s="185"/>
      <c r="AQ118" s="185"/>
      <c r="AR118" s="185"/>
      <c r="AS118" s="186"/>
      <c r="AT118" s="184"/>
      <c r="AU118" s="185"/>
      <c r="AV118" s="185"/>
      <c r="AW118" s="185"/>
      <c r="AX118" s="186"/>
      <c r="AY118" s="184"/>
      <c r="AZ118" s="185"/>
      <c r="BA118" s="185"/>
      <c r="BB118" s="185"/>
      <c r="BC118" s="186"/>
      <c r="BD118" s="140"/>
      <c r="BE118" s="141"/>
      <c r="BF118" s="141"/>
      <c r="BG118" s="141"/>
      <c r="BH118" s="141"/>
      <c r="BI118" s="141"/>
      <c r="BJ118" s="141"/>
      <c r="BK118" s="141"/>
      <c r="BL118" s="142"/>
    </row>
    <row r="119" spans="1:64" s="13" customFormat="1" ht="12.75">
      <c r="A119" s="146" t="s">
        <v>159</v>
      </c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8"/>
      <c r="Q119" s="125"/>
      <c r="R119" s="126"/>
      <c r="S119" s="126"/>
      <c r="T119" s="126"/>
      <c r="U119" s="126"/>
      <c r="V119" s="126"/>
      <c r="W119" s="127"/>
      <c r="X119" s="173"/>
      <c r="Y119" s="174"/>
      <c r="Z119" s="174"/>
      <c r="AA119" s="174"/>
      <c r="AB119" s="174"/>
      <c r="AC119" s="174"/>
      <c r="AD119" s="175"/>
      <c r="AE119" s="137"/>
      <c r="AF119" s="138"/>
      <c r="AG119" s="138"/>
      <c r="AH119" s="138"/>
      <c r="AI119" s="139"/>
      <c r="AJ119" s="184"/>
      <c r="AK119" s="185"/>
      <c r="AL119" s="185"/>
      <c r="AM119" s="185"/>
      <c r="AN119" s="186"/>
      <c r="AO119" s="184"/>
      <c r="AP119" s="185"/>
      <c r="AQ119" s="185"/>
      <c r="AR119" s="185"/>
      <c r="AS119" s="186"/>
      <c r="AT119" s="184"/>
      <c r="AU119" s="185"/>
      <c r="AV119" s="185"/>
      <c r="AW119" s="185"/>
      <c r="AX119" s="186"/>
      <c r="AY119" s="184"/>
      <c r="AZ119" s="185"/>
      <c r="BA119" s="185"/>
      <c r="BB119" s="185"/>
      <c r="BC119" s="186"/>
      <c r="BD119" s="143"/>
      <c r="BE119" s="144"/>
      <c r="BF119" s="144"/>
      <c r="BG119" s="144"/>
      <c r="BH119" s="144"/>
      <c r="BI119" s="144"/>
      <c r="BJ119" s="144"/>
      <c r="BK119" s="144"/>
      <c r="BL119" s="145"/>
    </row>
    <row r="120" spans="1:64" s="13" customFormat="1" ht="12.75">
      <c r="A120" s="203" t="s">
        <v>160</v>
      </c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O120" s="203"/>
      <c r="P120" s="203"/>
      <c r="Q120" s="149"/>
      <c r="R120" s="150"/>
      <c r="S120" s="150"/>
      <c r="T120" s="150"/>
      <c r="U120" s="150"/>
      <c r="V120" s="150"/>
      <c r="W120" s="151"/>
      <c r="X120" s="176"/>
      <c r="Y120" s="177"/>
      <c r="Z120" s="177"/>
      <c r="AA120" s="177"/>
      <c r="AB120" s="177"/>
      <c r="AC120" s="177"/>
      <c r="AD120" s="178"/>
      <c r="AE120" s="155"/>
      <c r="AF120" s="156"/>
      <c r="AG120" s="156"/>
      <c r="AH120" s="156"/>
      <c r="AI120" s="157"/>
      <c r="AJ120" s="187"/>
      <c r="AK120" s="188"/>
      <c r="AL120" s="188"/>
      <c r="AM120" s="188"/>
      <c r="AN120" s="189"/>
      <c r="AO120" s="187"/>
      <c r="AP120" s="188"/>
      <c r="AQ120" s="188"/>
      <c r="AR120" s="188"/>
      <c r="AS120" s="189"/>
      <c r="AT120" s="187"/>
      <c r="AU120" s="188"/>
      <c r="AV120" s="188"/>
      <c r="AW120" s="188"/>
      <c r="AX120" s="189"/>
      <c r="AY120" s="187"/>
      <c r="AZ120" s="188"/>
      <c r="BA120" s="188"/>
      <c r="BB120" s="188"/>
      <c r="BC120" s="189"/>
      <c r="BD120" s="158"/>
      <c r="BE120" s="159"/>
      <c r="BF120" s="159"/>
      <c r="BG120" s="159"/>
      <c r="BH120" s="159"/>
      <c r="BI120" s="159"/>
      <c r="BJ120" s="159"/>
      <c r="BK120" s="159"/>
      <c r="BL120" s="160"/>
    </row>
    <row r="121" spans="1:64" s="13" customFormat="1" ht="12.75">
      <c r="A121" s="121" t="s">
        <v>198</v>
      </c>
      <c r="B121" s="121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40"/>
      <c r="R121" s="141"/>
      <c r="S121" s="141"/>
      <c r="T121" s="141"/>
      <c r="U121" s="141"/>
      <c r="V121" s="141"/>
      <c r="W121" s="142"/>
      <c r="X121" s="170" t="s">
        <v>139</v>
      </c>
      <c r="Y121" s="171"/>
      <c r="Z121" s="171"/>
      <c r="AA121" s="171"/>
      <c r="AB121" s="171"/>
      <c r="AC121" s="171"/>
      <c r="AD121" s="172"/>
      <c r="AE121" s="180"/>
      <c r="AF121" s="180"/>
      <c r="AG121" s="180"/>
      <c r="AH121" s="180"/>
      <c r="AI121" s="180"/>
      <c r="AJ121" s="180"/>
      <c r="AK121" s="180"/>
      <c r="AL121" s="180"/>
      <c r="AM121" s="180"/>
      <c r="AN121" s="180"/>
      <c r="AO121" s="180"/>
      <c r="AP121" s="180"/>
      <c r="AQ121" s="180"/>
      <c r="AR121" s="180"/>
      <c r="AS121" s="180"/>
      <c r="AT121" s="180"/>
      <c r="AU121" s="180"/>
      <c r="AV121" s="180"/>
      <c r="AW121" s="180"/>
      <c r="AX121" s="180"/>
      <c r="AY121" s="180"/>
      <c r="AZ121" s="180"/>
      <c r="BA121" s="180"/>
      <c r="BB121" s="180"/>
      <c r="BC121" s="180"/>
      <c r="BD121" s="140"/>
      <c r="BE121" s="141"/>
      <c r="BF121" s="141"/>
      <c r="BG121" s="141"/>
      <c r="BH121" s="141"/>
      <c r="BI121" s="141"/>
      <c r="BJ121" s="141"/>
      <c r="BK121" s="141"/>
      <c r="BL121" s="142"/>
    </row>
    <row r="122" spans="1:64" s="13" customFormat="1" ht="12.75">
      <c r="A122" s="146" t="s">
        <v>162</v>
      </c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8"/>
      <c r="Q122" s="143"/>
      <c r="R122" s="144"/>
      <c r="S122" s="144"/>
      <c r="T122" s="144"/>
      <c r="U122" s="144"/>
      <c r="V122" s="144"/>
      <c r="W122" s="145"/>
      <c r="X122" s="173"/>
      <c r="Y122" s="174"/>
      <c r="Z122" s="174"/>
      <c r="AA122" s="174"/>
      <c r="AB122" s="174"/>
      <c r="AC122" s="174"/>
      <c r="AD122" s="175"/>
      <c r="AE122" s="180"/>
      <c r="AF122" s="180"/>
      <c r="AG122" s="180"/>
      <c r="AH122" s="180"/>
      <c r="AI122" s="180"/>
      <c r="AJ122" s="180"/>
      <c r="AK122" s="180"/>
      <c r="AL122" s="180"/>
      <c r="AM122" s="180"/>
      <c r="AN122" s="180"/>
      <c r="AO122" s="180"/>
      <c r="AP122" s="180"/>
      <c r="AQ122" s="180"/>
      <c r="AR122" s="180"/>
      <c r="AS122" s="180"/>
      <c r="AT122" s="180"/>
      <c r="AU122" s="180"/>
      <c r="AV122" s="180"/>
      <c r="AW122" s="180"/>
      <c r="AX122" s="180"/>
      <c r="AY122" s="180"/>
      <c r="AZ122" s="180"/>
      <c r="BA122" s="180"/>
      <c r="BB122" s="180"/>
      <c r="BC122" s="180"/>
      <c r="BD122" s="143"/>
      <c r="BE122" s="144"/>
      <c r="BF122" s="144"/>
      <c r="BG122" s="144"/>
      <c r="BH122" s="144"/>
      <c r="BI122" s="144"/>
      <c r="BJ122" s="144"/>
      <c r="BK122" s="144"/>
      <c r="BL122" s="145"/>
    </row>
    <row r="123" spans="1:64" s="13" customFormat="1" ht="12.75">
      <c r="A123" s="146" t="s">
        <v>163</v>
      </c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8"/>
      <c r="Q123" s="143"/>
      <c r="R123" s="144"/>
      <c r="S123" s="144"/>
      <c r="T123" s="144"/>
      <c r="U123" s="144"/>
      <c r="V123" s="144"/>
      <c r="W123" s="145"/>
      <c r="X123" s="173"/>
      <c r="Y123" s="174"/>
      <c r="Z123" s="174"/>
      <c r="AA123" s="174"/>
      <c r="AB123" s="174"/>
      <c r="AC123" s="174"/>
      <c r="AD123" s="175"/>
      <c r="AE123" s="180"/>
      <c r="AF123" s="180"/>
      <c r="AG123" s="180"/>
      <c r="AH123" s="180"/>
      <c r="AI123" s="180"/>
      <c r="AJ123" s="180"/>
      <c r="AK123" s="180"/>
      <c r="AL123" s="180"/>
      <c r="AM123" s="180"/>
      <c r="AN123" s="180"/>
      <c r="AO123" s="180"/>
      <c r="AP123" s="180"/>
      <c r="AQ123" s="180"/>
      <c r="AR123" s="180"/>
      <c r="AS123" s="180"/>
      <c r="AT123" s="180"/>
      <c r="AU123" s="180"/>
      <c r="AV123" s="180"/>
      <c r="AW123" s="180"/>
      <c r="AX123" s="180"/>
      <c r="AY123" s="180"/>
      <c r="AZ123" s="180"/>
      <c r="BA123" s="180"/>
      <c r="BB123" s="180"/>
      <c r="BC123" s="180"/>
      <c r="BD123" s="143"/>
      <c r="BE123" s="144"/>
      <c r="BF123" s="144"/>
      <c r="BG123" s="144"/>
      <c r="BH123" s="144"/>
      <c r="BI123" s="144"/>
      <c r="BJ123" s="144"/>
      <c r="BK123" s="144"/>
      <c r="BL123" s="145"/>
    </row>
    <row r="124" spans="1:64" s="13" customFormat="1" ht="12.75">
      <c r="A124" s="146" t="s">
        <v>164</v>
      </c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8"/>
      <c r="Q124" s="143"/>
      <c r="R124" s="144"/>
      <c r="S124" s="144"/>
      <c r="T124" s="144"/>
      <c r="U124" s="144"/>
      <c r="V124" s="144"/>
      <c r="W124" s="145"/>
      <c r="X124" s="173"/>
      <c r="Y124" s="174"/>
      <c r="Z124" s="174"/>
      <c r="AA124" s="174"/>
      <c r="AB124" s="174"/>
      <c r="AC124" s="174"/>
      <c r="AD124" s="175"/>
      <c r="AE124" s="180"/>
      <c r="AF124" s="180"/>
      <c r="AG124" s="180"/>
      <c r="AH124" s="180"/>
      <c r="AI124" s="180"/>
      <c r="AJ124" s="180"/>
      <c r="AK124" s="180"/>
      <c r="AL124" s="180"/>
      <c r="AM124" s="180"/>
      <c r="AN124" s="180"/>
      <c r="AO124" s="180"/>
      <c r="AP124" s="180"/>
      <c r="AQ124" s="180"/>
      <c r="AR124" s="180"/>
      <c r="AS124" s="180"/>
      <c r="AT124" s="180"/>
      <c r="AU124" s="180"/>
      <c r="AV124" s="180"/>
      <c r="AW124" s="180"/>
      <c r="AX124" s="180"/>
      <c r="AY124" s="180"/>
      <c r="AZ124" s="180"/>
      <c r="BA124" s="180"/>
      <c r="BB124" s="180"/>
      <c r="BC124" s="180"/>
      <c r="BD124" s="143"/>
      <c r="BE124" s="144"/>
      <c r="BF124" s="144"/>
      <c r="BG124" s="144"/>
      <c r="BH124" s="144"/>
      <c r="BI124" s="144"/>
      <c r="BJ124" s="144"/>
      <c r="BK124" s="144"/>
      <c r="BL124" s="145"/>
    </row>
    <row r="125" spans="1:64" s="13" customFormat="1" ht="12.75">
      <c r="A125" s="190" t="s">
        <v>165</v>
      </c>
      <c r="B125" s="191"/>
      <c r="C125" s="191"/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191"/>
      <c r="O125" s="191"/>
      <c r="P125" s="192"/>
      <c r="Q125" s="158"/>
      <c r="R125" s="159"/>
      <c r="S125" s="159"/>
      <c r="T125" s="159"/>
      <c r="U125" s="159"/>
      <c r="V125" s="159"/>
      <c r="W125" s="160"/>
      <c r="X125" s="176"/>
      <c r="Y125" s="177"/>
      <c r="Z125" s="177"/>
      <c r="AA125" s="177"/>
      <c r="AB125" s="177"/>
      <c r="AC125" s="177"/>
      <c r="AD125" s="178"/>
      <c r="AE125" s="180"/>
      <c r="AF125" s="180"/>
      <c r="AG125" s="180"/>
      <c r="AH125" s="180"/>
      <c r="AI125" s="180"/>
      <c r="AJ125" s="180"/>
      <c r="AK125" s="180"/>
      <c r="AL125" s="180"/>
      <c r="AM125" s="180"/>
      <c r="AN125" s="180"/>
      <c r="AO125" s="180"/>
      <c r="AP125" s="180"/>
      <c r="AQ125" s="180"/>
      <c r="AR125" s="180"/>
      <c r="AS125" s="180"/>
      <c r="AT125" s="180"/>
      <c r="AU125" s="180"/>
      <c r="AV125" s="180"/>
      <c r="AW125" s="180"/>
      <c r="AX125" s="180"/>
      <c r="AY125" s="180"/>
      <c r="AZ125" s="180"/>
      <c r="BA125" s="180"/>
      <c r="BB125" s="180"/>
      <c r="BC125" s="180"/>
      <c r="BD125" s="158"/>
      <c r="BE125" s="159"/>
      <c r="BF125" s="159"/>
      <c r="BG125" s="159"/>
      <c r="BH125" s="159"/>
      <c r="BI125" s="159"/>
      <c r="BJ125" s="159"/>
      <c r="BK125" s="159"/>
      <c r="BL125" s="160"/>
    </row>
    <row r="126" spans="1:64" s="13" customFormat="1" ht="12.75">
      <c r="A126" s="121" t="s">
        <v>199</v>
      </c>
      <c r="B126" s="121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40"/>
      <c r="R126" s="141"/>
      <c r="S126" s="141"/>
      <c r="T126" s="141"/>
      <c r="U126" s="141"/>
      <c r="V126" s="141"/>
      <c r="W126" s="142"/>
      <c r="X126" s="170" t="s">
        <v>139</v>
      </c>
      <c r="Y126" s="171"/>
      <c r="Z126" s="171"/>
      <c r="AA126" s="171"/>
      <c r="AB126" s="171"/>
      <c r="AC126" s="171"/>
      <c r="AD126" s="172"/>
      <c r="AE126" s="180"/>
      <c r="AF126" s="180"/>
      <c r="AG126" s="180"/>
      <c r="AH126" s="180"/>
      <c r="AI126" s="180"/>
      <c r="AJ126" s="180"/>
      <c r="AK126" s="180"/>
      <c r="AL126" s="180"/>
      <c r="AM126" s="180"/>
      <c r="AN126" s="180"/>
      <c r="AO126" s="180"/>
      <c r="AP126" s="180"/>
      <c r="AQ126" s="180"/>
      <c r="AR126" s="180"/>
      <c r="AS126" s="180"/>
      <c r="AT126" s="180"/>
      <c r="AU126" s="180"/>
      <c r="AV126" s="180"/>
      <c r="AW126" s="180"/>
      <c r="AX126" s="180"/>
      <c r="AY126" s="180"/>
      <c r="AZ126" s="180"/>
      <c r="BA126" s="180"/>
      <c r="BB126" s="180"/>
      <c r="BC126" s="180"/>
      <c r="BD126" s="140"/>
      <c r="BE126" s="141"/>
      <c r="BF126" s="141"/>
      <c r="BG126" s="141"/>
      <c r="BH126" s="141"/>
      <c r="BI126" s="141"/>
      <c r="BJ126" s="141"/>
      <c r="BK126" s="141"/>
      <c r="BL126" s="142"/>
    </row>
    <row r="127" spans="1:64" s="13" customFormat="1" ht="12.75">
      <c r="A127" s="146" t="s">
        <v>167</v>
      </c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8"/>
      <c r="Q127" s="143"/>
      <c r="R127" s="144"/>
      <c r="S127" s="144"/>
      <c r="T127" s="144"/>
      <c r="U127" s="144"/>
      <c r="V127" s="144"/>
      <c r="W127" s="145"/>
      <c r="X127" s="173"/>
      <c r="Y127" s="174"/>
      <c r="Z127" s="174"/>
      <c r="AA127" s="174"/>
      <c r="AB127" s="174"/>
      <c r="AC127" s="174"/>
      <c r="AD127" s="175"/>
      <c r="AE127" s="180"/>
      <c r="AF127" s="180"/>
      <c r="AG127" s="180"/>
      <c r="AH127" s="180"/>
      <c r="AI127" s="180"/>
      <c r="AJ127" s="180"/>
      <c r="AK127" s="180"/>
      <c r="AL127" s="180"/>
      <c r="AM127" s="180"/>
      <c r="AN127" s="180"/>
      <c r="AO127" s="180"/>
      <c r="AP127" s="180"/>
      <c r="AQ127" s="180"/>
      <c r="AR127" s="180"/>
      <c r="AS127" s="180"/>
      <c r="AT127" s="180"/>
      <c r="AU127" s="180"/>
      <c r="AV127" s="180"/>
      <c r="AW127" s="180"/>
      <c r="AX127" s="180"/>
      <c r="AY127" s="180"/>
      <c r="AZ127" s="180"/>
      <c r="BA127" s="180"/>
      <c r="BB127" s="180"/>
      <c r="BC127" s="180"/>
      <c r="BD127" s="143"/>
      <c r="BE127" s="144"/>
      <c r="BF127" s="144"/>
      <c r="BG127" s="144"/>
      <c r="BH127" s="144"/>
      <c r="BI127" s="144"/>
      <c r="BJ127" s="144"/>
      <c r="BK127" s="144"/>
      <c r="BL127" s="145"/>
    </row>
    <row r="128" spans="1:64" s="13" customFormat="1" ht="12.75">
      <c r="A128" s="190" t="s">
        <v>168</v>
      </c>
      <c r="B128" s="191"/>
      <c r="C128" s="191"/>
      <c r="D128" s="191"/>
      <c r="E128" s="191"/>
      <c r="F128" s="191"/>
      <c r="G128" s="191"/>
      <c r="H128" s="191"/>
      <c r="I128" s="191"/>
      <c r="J128" s="191"/>
      <c r="K128" s="191"/>
      <c r="L128" s="191"/>
      <c r="M128" s="191"/>
      <c r="N128" s="191"/>
      <c r="O128" s="191"/>
      <c r="P128" s="192"/>
      <c r="Q128" s="158"/>
      <c r="R128" s="159"/>
      <c r="S128" s="159"/>
      <c r="T128" s="159"/>
      <c r="U128" s="159"/>
      <c r="V128" s="159"/>
      <c r="W128" s="160"/>
      <c r="X128" s="176"/>
      <c r="Y128" s="177"/>
      <c r="Z128" s="177"/>
      <c r="AA128" s="177"/>
      <c r="AB128" s="177"/>
      <c r="AC128" s="177"/>
      <c r="AD128" s="178"/>
      <c r="AE128" s="180"/>
      <c r="AF128" s="180"/>
      <c r="AG128" s="180"/>
      <c r="AH128" s="180"/>
      <c r="AI128" s="180"/>
      <c r="AJ128" s="180"/>
      <c r="AK128" s="180"/>
      <c r="AL128" s="180"/>
      <c r="AM128" s="180"/>
      <c r="AN128" s="180"/>
      <c r="AO128" s="180"/>
      <c r="AP128" s="180"/>
      <c r="AQ128" s="180"/>
      <c r="AR128" s="180"/>
      <c r="AS128" s="180"/>
      <c r="AT128" s="180"/>
      <c r="AU128" s="180"/>
      <c r="AV128" s="180"/>
      <c r="AW128" s="180"/>
      <c r="AX128" s="180"/>
      <c r="AY128" s="180"/>
      <c r="AZ128" s="180"/>
      <c r="BA128" s="180"/>
      <c r="BB128" s="180"/>
      <c r="BC128" s="180"/>
      <c r="BD128" s="158"/>
      <c r="BE128" s="159"/>
      <c r="BF128" s="159"/>
      <c r="BG128" s="159"/>
      <c r="BH128" s="159"/>
      <c r="BI128" s="159"/>
      <c r="BJ128" s="159"/>
      <c r="BK128" s="159"/>
      <c r="BL128" s="160"/>
    </row>
    <row r="129" spans="1:64" s="13" customFormat="1" ht="12.75">
      <c r="A129" s="163" t="s">
        <v>200</v>
      </c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30"/>
      <c r="Q129" s="193" t="s">
        <v>179</v>
      </c>
      <c r="R129" s="194"/>
      <c r="S129" s="194"/>
      <c r="T129" s="194"/>
      <c r="U129" s="194"/>
      <c r="V129" s="194"/>
      <c r="W129" s="195"/>
      <c r="X129" s="196" t="s">
        <v>139</v>
      </c>
      <c r="Y129" s="196"/>
      <c r="Z129" s="196"/>
      <c r="AA129" s="196"/>
      <c r="AB129" s="196"/>
      <c r="AC129" s="196"/>
      <c r="AD129" s="196"/>
      <c r="AE129" s="181"/>
      <c r="AF129" s="182"/>
      <c r="AG129" s="182"/>
      <c r="AH129" s="182"/>
      <c r="AI129" s="183"/>
      <c r="AJ129" s="181"/>
      <c r="AK129" s="182"/>
      <c r="AL129" s="182"/>
      <c r="AM129" s="182"/>
      <c r="AN129" s="183"/>
      <c r="AO129" s="181"/>
      <c r="AP129" s="182"/>
      <c r="AQ129" s="182"/>
      <c r="AR129" s="182"/>
      <c r="AS129" s="183"/>
      <c r="AT129" s="181"/>
      <c r="AU129" s="182"/>
      <c r="AV129" s="182"/>
      <c r="AW129" s="182"/>
      <c r="AX129" s="183"/>
      <c r="AY129" s="181"/>
      <c r="AZ129" s="182"/>
      <c r="BA129" s="182"/>
      <c r="BB129" s="182"/>
      <c r="BC129" s="183"/>
      <c r="BD129" s="140"/>
      <c r="BE129" s="141"/>
      <c r="BF129" s="141"/>
      <c r="BG129" s="141"/>
      <c r="BH129" s="141"/>
      <c r="BI129" s="141"/>
      <c r="BJ129" s="141"/>
      <c r="BK129" s="141"/>
      <c r="BL129" s="142"/>
    </row>
    <row r="130" spans="1:64" s="13" customFormat="1" ht="12.75">
      <c r="A130" s="131"/>
      <c r="B130" s="132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3"/>
      <c r="Q130" s="197" t="s">
        <v>180</v>
      </c>
      <c r="R130" s="198"/>
      <c r="S130" s="198"/>
      <c r="T130" s="198"/>
      <c r="U130" s="198"/>
      <c r="V130" s="198"/>
      <c r="W130" s="199"/>
      <c r="X130" s="200"/>
      <c r="Y130" s="200"/>
      <c r="Z130" s="200"/>
      <c r="AA130" s="200"/>
      <c r="AB130" s="200"/>
      <c r="AC130" s="200"/>
      <c r="AD130" s="200"/>
      <c r="AE130" s="187"/>
      <c r="AF130" s="188"/>
      <c r="AG130" s="188"/>
      <c r="AH130" s="188"/>
      <c r="AI130" s="189"/>
      <c r="AJ130" s="187"/>
      <c r="AK130" s="188"/>
      <c r="AL130" s="188"/>
      <c r="AM130" s="188"/>
      <c r="AN130" s="189"/>
      <c r="AO130" s="187"/>
      <c r="AP130" s="188"/>
      <c r="AQ130" s="188"/>
      <c r="AR130" s="188"/>
      <c r="AS130" s="189"/>
      <c r="AT130" s="187"/>
      <c r="AU130" s="188"/>
      <c r="AV130" s="188"/>
      <c r="AW130" s="188"/>
      <c r="AX130" s="189"/>
      <c r="AY130" s="187"/>
      <c r="AZ130" s="188"/>
      <c r="BA130" s="188"/>
      <c r="BB130" s="188"/>
      <c r="BC130" s="189"/>
      <c r="BD130" s="158"/>
      <c r="BE130" s="159"/>
      <c r="BF130" s="159"/>
      <c r="BG130" s="159"/>
      <c r="BH130" s="159"/>
      <c r="BI130" s="159"/>
      <c r="BJ130" s="159"/>
      <c r="BK130" s="159"/>
      <c r="BL130" s="160"/>
    </row>
    <row r="131" spans="1:64" s="13" customFormat="1" ht="12.75">
      <c r="A131" s="131"/>
      <c r="B131" s="132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3"/>
      <c r="Q131" s="201" t="s">
        <v>181</v>
      </c>
      <c r="R131" s="201"/>
      <c r="S131" s="201"/>
      <c r="T131" s="201"/>
      <c r="U131" s="201"/>
      <c r="V131" s="201"/>
      <c r="W131" s="201"/>
      <c r="X131" s="196" t="s">
        <v>182</v>
      </c>
      <c r="Y131" s="196"/>
      <c r="Z131" s="196"/>
      <c r="AA131" s="196"/>
      <c r="AB131" s="196"/>
      <c r="AC131" s="196"/>
      <c r="AD131" s="196"/>
      <c r="AE131" s="181"/>
      <c r="AF131" s="182"/>
      <c r="AG131" s="182"/>
      <c r="AH131" s="182"/>
      <c r="AI131" s="183"/>
      <c r="AJ131" s="181"/>
      <c r="AK131" s="182"/>
      <c r="AL131" s="182"/>
      <c r="AM131" s="182"/>
      <c r="AN131" s="183"/>
      <c r="AO131" s="181"/>
      <c r="AP131" s="182"/>
      <c r="AQ131" s="182"/>
      <c r="AR131" s="182"/>
      <c r="AS131" s="183"/>
      <c r="AT131" s="181"/>
      <c r="AU131" s="182"/>
      <c r="AV131" s="182"/>
      <c r="AW131" s="182"/>
      <c r="AX131" s="183"/>
      <c r="AY131" s="181"/>
      <c r="AZ131" s="182"/>
      <c r="BA131" s="182"/>
      <c r="BB131" s="182"/>
      <c r="BC131" s="183"/>
      <c r="BD131" s="140"/>
      <c r="BE131" s="141"/>
      <c r="BF131" s="141"/>
      <c r="BG131" s="141"/>
      <c r="BH131" s="141"/>
      <c r="BI131" s="141"/>
      <c r="BJ131" s="141"/>
      <c r="BK131" s="141"/>
      <c r="BL131" s="142"/>
    </row>
    <row r="132" spans="1:64" s="13" customFormat="1" ht="12.75">
      <c r="A132" s="152"/>
      <c r="B132" s="153"/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4"/>
      <c r="Q132" s="202"/>
      <c r="R132" s="202"/>
      <c r="S132" s="202"/>
      <c r="T132" s="202"/>
      <c r="U132" s="202"/>
      <c r="V132" s="202"/>
      <c r="W132" s="202"/>
      <c r="X132" s="200" t="s">
        <v>183</v>
      </c>
      <c r="Y132" s="200"/>
      <c r="Z132" s="200"/>
      <c r="AA132" s="200"/>
      <c r="AB132" s="200"/>
      <c r="AC132" s="200"/>
      <c r="AD132" s="200"/>
      <c r="AE132" s="187"/>
      <c r="AF132" s="188"/>
      <c r="AG132" s="188"/>
      <c r="AH132" s="188"/>
      <c r="AI132" s="189"/>
      <c r="AJ132" s="187"/>
      <c r="AK132" s="188"/>
      <c r="AL132" s="188"/>
      <c r="AM132" s="188"/>
      <c r="AN132" s="189"/>
      <c r="AO132" s="187"/>
      <c r="AP132" s="188"/>
      <c r="AQ132" s="188"/>
      <c r="AR132" s="188"/>
      <c r="AS132" s="189"/>
      <c r="AT132" s="187"/>
      <c r="AU132" s="188"/>
      <c r="AV132" s="188"/>
      <c r="AW132" s="188"/>
      <c r="AX132" s="189"/>
      <c r="AY132" s="187"/>
      <c r="AZ132" s="188"/>
      <c r="BA132" s="188"/>
      <c r="BB132" s="188"/>
      <c r="BC132" s="189"/>
      <c r="BD132" s="158"/>
      <c r="BE132" s="159"/>
      <c r="BF132" s="159"/>
      <c r="BG132" s="159"/>
      <c r="BH132" s="159"/>
      <c r="BI132" s="159"/>
      <c r="BJ132" s="159"/>
      <c r="BK132" s="159"/>
      <c r="BL132" s="160"/>
    </row>
    <row r="133" spans="1:64" s="13" customFormat="1" ht="12.75">
      <c r="A133" s="163" t="s">
        <v>201</v>
      </c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30"/>
      <c r="Q133" s="193" t="s">
        <v>179</v>
      </c>
      <c r="R133" s="194"/>
      <c r="S133" s="194"/>
      <c r="T133" s="194"/>
      <c r="U133" s="194"/>
      <c r="V133" s="194"/>
      <c r="W133" s="195"/>
      <c r="X133" s="196" t="s">
        <v>139</v>
      </c>
      <c r="Y133" s="196"/>
      <c r="Z133" s="196"/>
      <c r="AA133" s="196"/>
      <c r="AB133" s="196"/>
      <c r="AC133" s="196"/>
      <c r="AD133" s="196"/>
      <c r="AE133" s="181"/>
      <c r="AF133" s="182"/>
      <c r="AG133" s="182"/>
      <c r="AH133" s="182"/>
      <c r="AI133" s="182"/>
      <c r="AJ133" s="182"/>
      <c r="AK133" s="182"/>
      <c r="AL133" s="182"/>
      <c r="AM133" s="182"/>
      <c r="AN133" s="182"/>
      <c r="AO133" s="182"/>
      <c r="AP133" s="182"/>
      <c r="AQ133" s="182"/>
      <c r="AR133" s="182"/>
      <c r="AS133" s="182"/>
      <c r="AT133" s="182"/>
      <c r="AU133" s="182"/>
      <c r="AV133" s="182"/>
      <c r="AW133" s="182"/>
      <c r="AX133" s="182"/>
      <c r="AY133" s="182"/>
      <c r="AZ133" s="182"/>
      <c r="BA133" s="182"/>
      <c r="BB133" s="182"/>
      <c r="BC133" s="183"/>
      <c r="BD133" s="140"/>
      <c r="BE133" s="141"/>
      <c r="BF133" s="141"/>
      <c r="BG133" s="141"/>
      <c r="BH133" s="141"/>
      <c r="BI133" s="141"/>
      <c r="BJ133" s="141"/>
      <c r="BK133" s="141"/>
      <c r="BL133" s="142"/>
    </row>
    <row r="134" spans="1:64" s="13" customFormat="1" ht="12.75">
      <c r="A134" s="131"/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3"/>
      <c r="Q134" s="197" t="s">
        <v>180</v>
      </c>
      <c r="R134" s="198"/>
      <c r="S134" s="198"/>
      <c r="T134" s="198"/>
      <c r="U134" s="198"/>
      <c r="V134" s="198"/>
      <c r="W134" s="199"/>
      <c r="X134" s="200"/>
      <c r="Y134" s="200"/>
      <c r="Z134" s="200"/>
      <c r="AA134" s="200"/>
      <c r="AB134" s="200"/>
      <c r="AC134" s="200"/>
      <c r="AD134" s="200"/>
      <c r="AE134" s="187"/>
      <c r="AF134" s="188"/>
      <c r="AG134" s="188"/>
      <c r="AH134" s="188"/>
      <c r="AI134" s="188"/>
      <c r="AJ134" s="188"/>
      <c r="AK134" s="188"/>
      <c r="AL134" s="188"/>
      <c r="AM134" s="188"/>
      <c r="AN134" s="188"/>
      <c r="AO134" s="188"/>
      <c r="AP134" s="188"/>
      <c r="AQ134" s="188"/>
      <c r="AR134" s="188"/>
      <c r="AS134" s="188"/>
      <c r="AT134" s="188"/>
      <c r="AU134" s="188"/>
      <c r="AV134" s="188"/>
      <c r="AW134" s="188"/>
      <c r="AX134" s="188"/>
      <c r="AY134" s="188"/>
      <c r="AZ134" s="188"/>
      <c r="BA134" s="188"/>
      <c r="BB134" s="188"/>
      <c r="BC134" s="189"/>
      <c r="BD134" s="158"/>
      <c r="BE134" s="159"/>
      <c r="BF134" s="159"/>
      <c r="BG134" s="159"/>
      <c r="BH134" s="159"/>
      <c r="BI134" s="159"/>
      <c r="BJ134" s="159"/>
      <c r="BK134" s="159"/>
      <c r="BL134" s="160"/>
    </row>
    <row r="135" spans="1:64" s="13" customFormat="1" ht="12.75">
      <c r="A135" s="131"/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3"/>
      <c r="Q135" s="201" t="s">
        <v>181</v>
      </c>
      <c r="R135" s="201"/>
      <c r="S135" s="201"/>
      <c r="T135" s="201"/>
      <c r="U135" s="201"/>
      <c r="V135" s="201"/>
      <c r="W135" s="201"/>
      <c r="X135" s="196" t="s">
        <v>182</v>
      </c>
      <c r="Y135" s="196"/>
      <c r="Z135" s="196"/>
      <c r="AA135" s="196"/>
      <c r="AB135" s="196"/>
      <c r="AC135" s="196"/>
      <c r="AD135" s="196"/>
      <c r="AE135" s="181"/>
      <c r="AF135" s="182"/>
      <c r="AG135" s="182"/>
      <c r="AH135" s="182"/>
      <c r="AI135" s="182"/>
      <c r="AJ135" s="182"/>
      <c r="AK135" s="182"/>
      <c r="AL135" s="182"/>
      <c r="AM135" s="182"/>
      <c r="AN135" s="182"/>
      <c r="AO135" s="182"/>
      <c r="AP135" s="182"/>
      <c r="AQ135" s="182"/>
      <c r="AR135" s="182"/>
      <c r="AS135" s="182"/>
      <c r="AT135" s="182"/>
      <c r="AU135" s="182"/>
      <c r="AV135" s="182"/>
      <c r="AW135" s="182"/>
      <c r="AX135" s="182"/>
      <c r="AY135" s="182"/>
      <c r="AZ135" s="182"/>
      <c r="BA135" s="182"/>
      <c r="BB135" s="182"/>
      <c r="BC135" s="183"/>
      <c r="BD135" s="140"/>
      <c r="BE135" s="141"/>
      <c r="BF135" s="141"/>
      <c r="BG135" s="141"/>
      <c r="BH135" s="141"/>
      <c r="BI135" s="141"/>
      <c r="BJ135" s="141"/>
      <c r="BK135" s="141"/>
      <c r="BL135" s="142"/>
    </row>
    <row r="136" spans="1:64" s="13" customFormat="1" ht="12.75">
      <c r="A136" s="152"/>
      <c r="B136" s="153"/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4"/>
      <c r="Q136" s="202"/>
      <c r="R136" s="202"/>
      <c r="S136" s="202"/>
      <c r="T136" s="202"/>
      <c r="U136" s="202"/>
      <c r="V136" s="202"/>
      <c r="W136" s="202"/>
      <c r="X136" s="200" t="s">
        <v>183</v>
      </c>
      <c r="Y136" s="200"/>
      <c r="Z136" s="200"/>
      <c r="AA136" s="200"/>
      <c r="AB136" s="200"/>
      <c r="AC136" s="200"/>
      <c r="AD136" s="200"/>
      <c r="AE136" s="187"/>
      <c r="AF136" s="188"/>
      <c r="AG136" s="188"/>
      <c r="AH136" s="188"/>
      <c r="AI136" s="188"/>
      <c r="AJ136" s="188"/>
      <c r="AK136" s="188"/>
      <c r="AL136" s="188"/>
      <c r="AM136" s="188"/>
      <c r="AN136" s="188"/>
      <c r="AO136" s="188"/>
      <c r="AP136" s="188"/>
      <c r="AQ136" s="188"/>
      <c r="AR136" s="188"/>
      <c r="AS136" s="188"/>
      <c r="AT136" s="188"/>
      <c r="AU136" s="188"/>
      <c r="AV136" s="188"/>
      <c r="AW136" s="188"/>
      <c r="AX136" s="188"/>
      <c r="AY136" s="188"/>
      <c r="AZ136" s="188"/>
      <c r="BA136" s="188"/>
      <c r="BB136" s="188"/>
      <c r="BC136" s="189"/>
      <c r="BD136" s="158"/>
      <c r="BE136" s="159"/>
      <c r="BF136" s="159"/>
      <c r="BG136" s="159"/>
      <c r="BH136" s="159"/>
      <c r="BI136" s="159"/>
      <c r="BJ136" s="159"/>
      <c r="BK136" s="159"/>
      <c r="BL136" s="160"/>
    </row>
    <row r="137" spans="1:64" s="13" customFormat="1" ht="15" customHeight="1">
      <c r="A137" s="163" t="s">
        <v>202</v>
      </c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30"/>
      <c r="Q137" s="193" t="s">
        <v>191</v>
      </c>
      <c r="R137" s="194"/>
      <c r="S137" s="194"/>
      <c r="T137" s="194"/>
      <c r="U137" s="194"/>
      <c r="V137" s="194"/>
      <c r="W137" s="195"/>
      <c r="X137" s="196" t="s">
        <v>139</v>
      </c>
      <c r="Y137" s="196"/>
      <c r="Z137" s="196"/>
      <c r="AA137" s="196"/>
      <c r="AB137" s="196"/>
      <c r="AC137" s="196"/>
      <c r="AD137" s="196"/>
      <c r="AE137" s="181"/>
      <c r="AF137" s="182"/>
      <c r="AG137" s="182"/>
      <c r="AH137" s="182"/>
      <c r="AI137" s="183"/>
      <c r="AJ137" s="181"/>
      <c r="AK137" s="182"/>
      <c r="AL137" s="182"/>
      <c r="AM137" s="182"/>
      <c r="AN137" s="183"/>
      <c r="AO137" s="181"/>
      <c r="AP137" s="182"/>
      <c r="AQ137" s="182"/>
      <c r="AR137" s="182"/>
      <c r="AS137" s="183"/>
      <c r="AT137" s="181"/>
      <c r="AU137" s="182"/>
      <c r="AV137" s="182"/>
      <c r="AW137" s="182"/>
      <c r="AX137" s="183"/>
      <c r="AY137" s="181"/>
      <c r="AZ137" s="182"/>
      <c r="BA137" s="182"/>
      <c r="BB137" s="182"/>
      <c r="BC137" s="183"/>
      <c r="BD137" s="140"/>
      <c r="BE137" s="141"/>
      <c r="BF137" s="141"/>
      <c r="BG137" s="141"/>
      <c r="BH137" s="141"/>
      <c r="BI137" s="141"/>
      <c r="BJ137" s="141"/>
      <c r="BK137" s="141"/>
      <c r="BL137" s="142"/>
    </row>
    <row r="138" spans="1:64" s="13" customFormat="1" ht="12.75">
      <c r="A138" s="131"/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3"/>
      <c r="Q138" s="201" t="s">
        <v>192</v>
      </c>
      <c r="R138" s="201"/>
      <c r="S138" s="201"/>
      <c r="T138" s="201"/>
      <c r="U138" s="201"/>
      <c r="V138" s="201"/>
      <c r="W138" s="201"/>
      <c r="X138" s="196" t="s">
        <v>182</v>
      </c>
      <c r="Y138" s="196"/>
      <c r="Z138" s="196"/>
      <c r="AA138" s="196"/>
      <c r="AB138" s="196"/>
      <c r="AC138" s="196"/>
      <c r="AD138" s="196"/>
      <c r="AE138" s="181"/>
      <c r="AF138" s="182"/>
      <c r="AG138" s="182"/>
      <c r="AH138" s="182"/>
      <c r="AI138" s="183"/>
      <c r="AJ138" s="181"/>
      <c r="AK138" s="182"/>
      <c r="AL138" s="182"/>
      <c r="AM138" s="182"/>
      <c r="AN138" s="183"/>
      <c r="AO138" s="181"/>
      <c r="AP138" s="182"/>
      <c r="AQ138" s="182"/>
      <c r="AR138" s="182"/>
      <c r="AS138" s="183"/>
      <c r="AT138" s="181"/>
      <c r="AU138" s="182"/>
      <c r="AV138" s="182"/>
      <c r="AW138" s="182"/>
      <c r="AX138" s="183"/>
      <c r="AY138" s="181"/>
      <c r="AZ138" s="182"/>
      <c r="BA138" s="182"/>
      <c r="BB138" s="182"/>
      <c r="BC138" s="183"/>
      <c r="BD138" s="140"/>
      <c r="BE138" s="141"/>
      <c r="BF138" s="141"/>
      <c r="BG138" s="141"/>
      <c r="BH138" s="141"/>
      <c r="BI138" s="141"/>
      <c r="BJ138" s="141"/>
      <c r="BK138" s="141"/>
      <c r="BL138" s="142"/>
    </row>
    <row r="139" spans="1:64" s="13" customFormat="1" ht="12.75">
      <c r="A139" s="152"/>
      <c r="B139" s="153"/>
      <c r="C139" s="153"/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4"/>
      <c r="Q139" s="202"/>
      <c r="R139" s="202"/>
      <c r="S139" s="202"/>
      <c r="T139" s="202"/>
      <c r="U139" s="202"/>
      <c r="V139" s="202"/>
      <c r="W139" s="202"/>
      <c r="X139" s="200" t="s">
        <v>183</v>
      </c>
      <c r="Y139" s="200"/>
      <c r="Z139" s="200"/>
      <c r="AA139" s="200"/>
      <c r="AB139" s="200"/>
      <c r="AC139" s="200"/>
      <c r="AD139" s="200"/>
      <c r="AE139" s="187"/>
      <c r="AF139" s="188"/>
      <c r="AG139" s="188"/>
      <c r="AH139" s="188"/>
      <c r="AI139" s="189"/>
      <c r="AJ139" s="187"/>
      <c r="AK139" s="188"/>
      <c r="AL139" s="188"/>
      <c r="AM139" s="188"/>
      <c r="AN139" s="189"/>
      <c r="AO139" s="187"/>
      <c r="AP139" s="188"/>
      <c r="AQ139" s="188"/>
      <c r="AR139" s="188"/>
      <c r="AS139" s="189"/>
      <c r="AT139" s="187"/>
      <c r="AU139" s="188"/>
      <c r="AV139" s="188"/>
      <c r="AW139" s="188"/>
      <c r="AX139" s="189"/>
      <c r="AY139" s="187"/>
      <c r="AZ139" s="188"/>
      <c r="BA139" s="188"/>
      <c r="BB139" s="188"/>
      <c r="BC139" s="189"/>
      <c r="BD139" s="158"/>
      <c r="BE139" s="159"/>
      <c r="BF139" s="159"/>
      <c r="BG139" s="159"/>
      <c r="BH139" s="159"/>
      <c r="BI139" s="159"/>
      <c r="BJ139" s="159"/>
      <c r="BK139" s="159"/>
      <c r="BL139" s="160"/>
    </row>
    <row r="140" spans="1:64" s="13" customFormat="1" ht="12.75">
      <c r="A140" s="121" t="s">
        <v>203</v>
      </c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40"/>
      <c r="R140" s="141"/>
      <c r="S140" s="141"/>
      <c r="T140" s="141"/>
      <c r="U140" s="141"/>
      <c r="V140" s="141"/>
      <c r="W140" s="142"/>
      <c r="X140" s="170" t="s">
        <v>139</v>
      </c>
      <c r="Y140" s="171"/>
      <c r="Z140" s="171"/>
      <c r="AA140" s="171"/>
      <c r="AB140" s="171"/>
      <c r="AC140" s="171"/>
      <c r="AD140" s="172"/>
      <c r="AE140" s="181"/>
      <c r="AF140" s="182"/>
      <c r="AG140" s="182"/>
      <c r="AH140" s="182"/>
      <c r="AI140" s="182"/>
      <c r="AJ140" s="182"/>
      <c r="AK140" s="182"/>
      <c r="AL140" s="182"/>
      <c r="AM140" s="182"/>
      <c r="AN140" s="182"/>
      <c r="AO140" s="182"/>
      <c r="AP140" s="182"/>
      <c r="AQ140" s="182"/>
      <c r="AR140" s="182"/>
      <c r="AS140" s="182"/>
      <c r="AT140" s="182"/>
      <c r="AU140" s="182"/>
      <c r="AV140" s="182"/>
      <c r="AW140" s="182"/>
      <c r="AX140" s="182"/>
      <c r="AY140" s="182"/>
      <c r="AZ140" s="182"/>
      <c r="BA140" s="182"/>
      <c r="BB140" s="182"/>
      <c r="BC140" s="183"/>
      <c r="BD140" s="140"/>
      <c r="BE140" s="141"/>
      <c r="BF140" s="141"/>
      <c r="BG140" s="141"/>
      <c r="BH140" s="141"/>
      <c r="BI140" s="141"/>
      <c r="BJ140" s="141"/>
      <c r="BK140" s="141"/>
      <c r="BL140" s="142"/>
    </row>
    <row r="141" spans="1:64" s="13" customFormat="1" ht="12.75">
      <c r="A141" s="146" t="s">
        <v>162</v>
      </c>
      <c r="B141" s="147"/>
      <c r="C141" s="147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147"/>
      <c r="P141" s="148"/>
      <c r="Q141" s="143"/>
      <c r="R141" s="144"/>
      <c r="S141" s="144"/>
      <c r="T141" s="144"/>
      <c r="U141" s="144"/>
      <c r="V141" s="144"/>
      <c r="W141" s="145"/>
      <c r="X141" s="173"/>
      <c r="Y141" s="174"/>
      <c r="Z141" s="174"/>
      <c r="AA141" s="174"/>
      <c r="AB141" s="174"/>
      <c r="AC141" s="174"/>
      <c r="AD141" s="175"/>
      <c r="AE141" s="184"/>
      <c r="AF141" s="185"/>
      <c r="AG141" s="185"/>
      <c r="AH141" s="185"/>
      <c r="AI141" s="185"/>
      <c r="AJ141" s="185"/>
      <c r="AK141" s="185"/>
      <c r="AL141" s="185"/>
      <c r="AM141" s="185"/>
      <c r="AN141" s="185"/>
      <c r="AO141" s="185"/>
      <c r="AP141" s="185"/>
      <c r="AQ141" s="185"/>
      <c r="AR141" s="185"/>
      <c r="AS141" s="185"/>
      <c r="AT141" s="185"/>
      <c r="AU141" s="185"/>
      <c r="AV141" s="185"/>
      <c r="AW141" s="185"/>
      <c r="AX141" s="185"/>
      <c r="AY141" s="185"/>
      <c r="AZ141" s="185"/>
      <c r="BA141" s="185"/>
      <c r="BB141" s="185"/>
      <c r="BC141" s="186"/>
      <c r="BD141" s="143"/>
      <c r="BE141" s="144"/>
      <c r="BF141" s="144"/>
      <c r="BG141" s="144"/>
      <c r="BH141" s="144"/>
      <c r="BI141" s="144"/>
      <c r="BJ141" s="144"/>
      <c r="BK141" s="144"/>
      <c r="BL141" s="145"/>
    </row>
    <row r="142" spans="1:64" s="13" customFormat="1" ht="12.75">
      <c r="A142" s="146" t="s">
        <v>163</v>
      </c>
      <c r="B142" s="147"/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  <c r="P142" s="148"/>
      <c r="Q142" s="143"/>
      <c r="R142" s="144"/>
      <c r="S142" s="144"/>
      <c r="T142" s="144"/>
      <c r="U142" s="144"/>
      <c r="V142" s="144"/>
      <c r="W142" s="145"/>
      <c r="X142" s="173"/>
      <c r="Y142" s="174"/>
      <c r="Z142" s="174"/>
      <c r="AA142" s="174"/>
      <c r="AB142" s="174"/>
      <c r="AC142" s="174"/>
      <c r="AD142" s="175"/>
      <c r="AE142" s="184"/>
      <c r="AF142" s="185"/>
      <c r="AG142" s="185"/>
      <c r="AH142" s="185"/>
      <c r="AI142" s="185"/>
      <c r="AJ142" s="185"/>
      <c r="AK142" s="185"/>
      <c r="AL142" s="185"/>
      <c r="AM142" s="185"/>
      <c r="AN142" s="185"/>
      <c r="AO142" s="185"/>
      <c r="AP142" s="185"/>
      <c r="AQ142" s="185"/>
      <c r="AR142" s="185"/>
      <c r="AS142" s="185"/>
      <c r="AT142" s="185"/>
      <c r="AU142" s="185"/>
      <c r="AV142" s="185"/>
      <c r="AW142" s="185"/>
      <c r="AX142" s="185"/>
      <c r="AY142" s="185"/>
      <c r="AZ142" s="185"/>
      <c r="BA142" s="185"/>
      <c r="BB142" s="185"/>
      <c r="BC142" s="186"/>
      <c r="BD142" s="143"/>
      <c r="BE142" s="144"/>
      <c r="BF142" s="144"/>
      <c r="BG142" s="144"/>
      <c r="BH142" s="144"/>
      <c r="BI142" s="144"/>
      <c r="BJ142" s="144"/>
      <c r="BK142" s="144"/>
      <c r="BL142" s="145"/>
    </row>
    <row r="143" spans="1:64" s="13" customFormat="1" ht="12.75">
      <c r="A143" s="146" t="s">
        <v>164</v>
      </c>
      <c r="B143" s="147"/>
      <c r="C143" s="147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  <c r="P143" s="148"/>
      <c r="Q143" s="143"/>
      <c r="R143" s="144"/>
      <c r="S143" s="144"/>
      <c r="T143" s="144"/>
      <c r="U143" s="144"/>
      <c r="V143" s="144"/>
      <c r="W143" s="145"/>
      <c r="X143" s="173"/>
      <c r="Y143" s="174"/>
      <c r="Z143" s="174"/>
      <c r="AA143" s="174"/>
      <c r="AB143" s="174"/>
      <c r="AC143" s="174"/>
      <c r="AD143" s="175"/>
      <c r="AE143" s="184"/>
      <c r="AF143" s="185"/>
      <c r="AG143" s="185"/>
      <c r="AH143" s="185"/>
      <c r="AI143" s="185"/>
      <c r="AJ143" s="185"/>
      <c r="AK143" s="185"/>
      <c r="AL143" s="185"/>
      <c r="AM143" s="185"/>
      <c r="AN143" s="185"/>
      <c r="AO143" s="185"/>
      <c r="AP143" s="185"/>
      <c r="AQ143" s="185"/>
      <c r="AR143" s="185"/>
      <c r="AS143" s="185"/>
      <c r="AT143" s="185"/>
      <c r="AU143" s="185"/>
      <c r="AV143" s="185"/>
      <c r="AW143" s="185"/>
      <c r="AX143" s="185"/>
      <c r="AY143" s="185"/>
      <c r="AZ143" s="185"/>
      <c r="BA143" s="185"/>
      <c r="BB143" s="185"/>
      <c r="BC143" s="186"/>
      <c r="BD143" s="143"/>
      <c r="BE143" s="144"/>
      <c r="BF143" s="144"/>
      <c r="BG143" s="144"/>
      <c r="BH143" s="144"/>
      <c r="BI143" s="144"/>
      <c r="BJ143" s="144"/>
      <c r="BK143" s="144"/>
      <c r="BL143" s="145"/>
    </row>
    <row r="144" spans="1:64" s="13" customFormat="1" ht="12.75">
      <c r="A144" s="190" t="s">
        <v>165</v>
      </c>
      <c r="B144" s="191"/>
      <c r="C144" s="191"/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  <c r="N144" s="191"/>
      <c r="O144" s="191"/>
      <c r="P144" s="192"/>
      <c r="Q144" s="158"/>
      <c r="R144" s="159"/>
      <c r="S144" s="159"/>
      <c r="T144" s="159"/>
      <c r="U144" s="159"/>
      <c r="V144" s="159"/>
      <c r="W144" s="160"/>
      <c r="X144" s="176"/>
      <c r="Y144" s="177"/>
      <c r="Z144" s="177"/>
      <c r="AA144" s="177"/>
      <c r="AB144" s="177"/>
      <c r="AC144" s="177"/>
      <c r="AD144" s="178"/>
      <c r="AE144" s="187"/>
      <c r="AF144" s="188"/>
      <c r="AG144" s="188"/>
      <c r="AH144" s="188"/>
      <c r="AI144" s="188"/>
      <c r="AJ144" s="188"/>
      <c r="AK144" s="188"/>
      <c r="AL144" s="188"/>
      <c r="AM144" s="188"/>
      <c r="AN144" s="188"/>
      <c r="AO144" s="188"/>
      <c r="AP144" s="188"/>
      <c r="AQ144" s="188"/>
      <c r="AR144" s="188"/>
      <c r="AS144" s="188"/>
      <c r="AT144" s="188"/>
      <c r="AU144" s="188"/>
      <c r="AV144" s="188"/>
      <c r="AW144" s="188"/>
      <c r="AX144" s="188"/>
      <c r="AY144" s="188"/>
      <c r="AZ144" s="188"/>
      <c r="BA144" s="188"/>
      <c r="BB144" s="188"/>
      <c r="BC144" s="189"/>
      <c r="BD144" s="158"/>
      <c r="BE144" s="159"/>
      <c r="BF144" s="159"/>
      <c r="BG144" s="159"/>
      <c r="BH144" s="159"/>
      <c r="BI144" s="159"/>
      <c r="BJ144" s="159"/>
      <c r="BK144" s="159"/>
      <c r="BL144" s="160"/>
    </row>
    <row r="145" spans="1:64" s="13" customFormat="1" ht="12.75">
      <c r="A145" s="121" t="s">
        <v>204</v>
      </c>
      <c r="B145" s="121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40"/>
      <c r="R145" s="141"/>
      <c r="S145" s="141"/>
      <c r="T145" s="141"/>
      <c r="U145" s="141"/>
      <c r="V145" s="141"/>
      <c r="W145" s="142"/>
      <c r="X145" s="170" t="s">
        <v>139</v>
      </c>
      <c r="Y145" s="171"/>
      <c r="Z145" s="171"/>
      <c r="AA145" s="171"/>
      <c r="AB145" s="171"/>
      <c r="AC145" s="171"/>
      <c r="AD145" s="172"/>
      <c r="AE145" s="181"/>
      <c r="AF145" s="182"/>
      <c r="AG145" s="182"/>
      <c r="AH145" s="182"/>
      <c r="AI145" s="182"/>
      <c r="AJ145" s="182"/>
      <c r="AK145" s="182"/>
      <c r="AL145" s="182"/>
      <c r="AM145" s="182"/>
      <c r="AN145" s="182"/>
      <c r="AO145" s="182"/>
      <c r="AP145" s="182"/>
      <c r="AQ145" s="182"/>
      <c r="AR145" s="182"/>
      <c r="AS145" s="182"/>
      <c r="AT145" s="182"/>
      <c r="AU145" s="182"/>
      <c r="AV145" s="182"/>
      <c r="AW145" s="182"/>
      <c r="AX145" s="182"/>
      <c r="AY145" s="182"/>
      <c r="AZ145" s="182"/>
      <c r="BA145" s="182"/>
      <c r="BB145" s="182"/>
      <c r="BC145" s="183"/>
      <c r="BD145" s="140"/>
      <c r="BE145" s="141"/>
      <c r="BF145" s="141"/>
      <c r="BG145" s="141"/>
      <c r="BH145" s="141"/>
      <c r="BI145" s="141"/>
      <c r="BJ145" s="141"/>
      <c r="BK145" s="141"/>
      <c r="BL145" s="142"/>
    </row>
    <row r="146" spans="1:64" s="13" customFormat="1" ht="12.75">
      <c r="A146" s="146" t="s">
        <v>167</v>
      </c>
      <c r="B146" s="147"/>
      <c r="C146" s="147"/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  <c r="O146" s="147"/>
      <c r="P146" s="148"/>
      <c r="Q146" s="143"/>
      <c r="R146" s="144"/>
      <c r="S146" s="144"/>
      <c r="T146" s="144"/>
      <c r="U146" s="144"/>
      <c r="V146" s="144"/>
      <c r="W146" s="145"/>
      <c r="X146" s="173"/>
      <c r="Y146" s="174"/>
      <c r="Z146" s="174"/>
      <c r="AA146" s="174"/>
      <c r="AB146" s="174"/>
      <c r="AC146" s="174"/>
      <c r="AD146" s="175"/>
      <c r="AE146" s="184"/>
      <c r="AF146" s="185"/>
      <c r="AG146" s="185"/>
      <c r="AH146" s="185"/>
      <c r="AI146" s="185"/>
      <c r="AJ146" s="185"/>
      <c r="AK146" s="185"/>
      <c r="AL146" s="185"/>
      <c r="AM146" s="185"/>
      <c r="AN146" s="185"/>
      <c r="AO146" s="185"/>
      <c r="AP146" s="185"/>
      <c r="AQ146" s="185"/>
      <c r="AR146" s="185"/>
      <c r="AS146" s="185"/>
      <c r="AT146" s="185"/>
      <c r="AU146" s="185"/>
      <c r="AV146" s="185"/>
      <c r="AW146" s="185"/>
      <c r="AX146" s="185"/>
      <c r="AY146" s="185"/>
      <c r="AZ146" s="185"/>
      <c r="BA146" s="185"/>
      <c r="BB146" s="185"/>
      <c r="BC146" s="186"/>
      <c r="BD146" s="143"/>
      <c r="BE146" s="144"/>
      <c r="BF146" s="144"/>
      <c r="BG146" s="144"/>
      <c r="BH146" s="144"/>
      <c r="BI146" s="144"/>
      <c r="BJ146" s="144"/>
      <c r="BK146" s="144"/>
      <c r="BL146" s="145"/>
    </row>
    <row r="147" spans="1:64" s="13" customFormat="1" ht="12.75">
      <c r="A147" s="190" t="s">
        <v>168</v>
      </c>
      <c r="B147" s="191"/>
      <c r="C147" s="191"/>
      <c r="D147" s="191"/>
      <c r="E147" s="191"/>
      <c r="F147" s="191"/>
      <c r="G147" s="191"/>
      <c r="H147" s="191"/>
      <c r="I147" s="191"/>
      <c r="J147" s="191"/>
      <c r="K147" s="191"/>
      <c r="L147" s="191"/>
      <c r="M147" s="191"/>
      <c r="N147" s="191"/>
      <c r="O147" s="191"/>
      <c r="P147" s="192"/>
      <c r="Q147" s="158"/>
      <c r="R147" s="159"/>
      <c r="S147" s="159"/>
      <c r="T147" s="159"/>
      <c r="U147" s="159"/>
      <c r="V147" s="159"/>
      <c r="W147" s="160"/>
      <c r="X147" s="176"/>
      <c r="Y147" s="177"/>
      <c r="Z147" s="177"/>
      <c r="AA147" s="177"/>
      <c r="AB147" s="177"/>
      <c r="AC147" s="177"/>
      <c r="AD147" s="178"/>
      <c r="AE147" s="187"/>
      <c r="AF147" s="188"/>
      <c r="AG147" s="188"/>
      <c r="AH147" s="188"/>
      <c r="AI147" s="188"/>
      <c r="AJ147" s="188"/>
      <c r="AK147" s="188"/>
      <c r="AL147" s="188"/>
      <c r="AM147" s="188"/>
      <c r="AN147" s="188"/>
      <c r="AO147" s="188"/>
      <c r="AP147" s="188"/>
      <c r="AQ147" s="188"/>
      <c r="AR147" s="188"/>
      <c r="AS147" s="188"/>
      <c r="AT147" s="188"/>
      <c r="AU147" s="188"/>
      <c r="AV147" s="188"/>
      <c r="AW147" s="188"/>
      <c r="AX147" s="188"/>
      <c r="AY147" s="188"/>
      <c r="AZ147" s="188"/>
      <c r="BA147" s="188"/>
      <c r="BB147" s="188"/>
      <c r="BC147" s="189"/>
      <c r="BD147" s="158"/>
      <c r="BE147" s="159"/>
      <c r="BF147" s="159"/>
      <c r="BG147" s="159"/>
      <c r="BH147" s="159"/>
      <c r="BI147" s="159"/>
      <c r="BJ147" s="159"/>
      <c r="BK147" s="159"/>
      <c r="BL147" s="160"/>
    </row>
    <row r="148" s="16" customFormat="1" ht="12.75"/>
    <row r="149" s="16" customFormat="1" ht="12.75">
      <c r="A149" s="16" t="s">
        <v>205</v>
      </c>
    </row>
    <row r="150" s="16" customFormat="1" ht="12.75">
      <c r="A150" s="17" t="s">
        <v>206</v>
      </c>
    </row>
  </sheetData>
  <sheetProtection/>
  <mergeCells count="475">
    <mergeCell ref="X33:AD37"/>
    <mergeCell ref="BD33:BL33"/>
    <mergeCell ref="BD34:BL34"/>
    <mergeCell ref="BD35:BL35"/>
    <mergeCell ref="BD36:BL36"/>
    <mergeCell ref="BD37:BL37"/>
    <mergeCell ref="AE33:AQ33"/>
    <mergeCell ref="AE34:AQ34"/>
    <mergeCell ref="Q20:W20"/>
    <mergeCell ref="A37:N37"/>
    <mergeCell ref="Q33:W33"/>
    <mergeCell ref="Q34:W34"/>
    <mergeCell ref="A31:P31"/>
    <mergeCell ref="Q31:W32"/>
    <mergeCell ref="A30:P30"/>
    <mergeCell ref="A23:P23"/>
    <mergeCell ref="AE37:AQ37"/>
    <mergeCell ref="AE18:BC18"/>
    <mergeCell ref="AE19:BC19"/>
    <mergeCell ref="AE20:BC20"/>
    <mergeCell ref="AR34:BC34"/>
    <mergeCell ref="X18:AD18"/>
    <mergeCell ref="X19:AD19"/>
    <mergeCell ref="X20:AD20"/>
    <mergeCell ref="X31:AD32"/>
    <mergeCell ref="AE31:BC32"/>
    <mergeCell ref="AR33:BC33"/>
    <mergeCell ref="BD17:BL17"/>
    <mergeCell ref="BD18:BL18"/>
    <mergeCell ref="BD19:BL19"/>
    <mergeCell ref="BD20:BL20"/>
    <mergeCell ref="AE17:BC17"/>
    <mergeCell ref="BD145:BL147"/>
    <mergeCell ref="AT137:AX137"/>
    <mergeCell ref="AY137:BC137"/>
    <mergeCell ref="BD137:BL137"/>
    <mergeCell ref="AO138:AS139"/>
    <mergeCell ref="A146:P146"/>
    <mergeCell ref="A147:P147"/>
    <mergeCell ref="P8:AT8"/>
    <mergeCell ref="X17:AD17"/>
    <mergeCell ref="Q17:W17"/>
    <mergeCell ref="Q18:W18"/>
    <mergeCell ref="Q19:W19"/>
    <mergeCell ref="A143:P143"/>
    <mergeCell ref="A144:P144"/>
    <mergeCell ref="A145:P145"/>
    <mergeCell ref="Q145:W147"/>
    <mergeCell ref="X145:AD147"/>
    <mergeCell ref="AE145:BC147"/>
    <mergeCell ref="BD138:BL139"/>
    <mergeCell ref="Q139:W139"/>
    <mergeCell ref="X139:AD139"/>
    <mergeCell ref="Q138:W138"/>
    <mergeCell ref="X138:AD138"/>
    <mergeCell ref="AE138:AI139"/>
    <mergeCell ref="AJ138:AN139"/>
    <mergeCell ref="A140:P140"/>
    <mergeCell ref="Q140:W144"/>
    <mergeCell ref="X140:AD144"/>
    <mergeCell ref="AE140:BC144"/>
    <mergeCell ref="BD140:BL144"/>
    <mergeCell ref="A141:P141"/>
    <mergeCell ref="A142:P142"/>
    <mergeCell ref="AT138:AX139"/>
    <mergeCell ref="AY138:BC139"/>
    <mergeCell ref="A137:P139"/>
    <mergeCell ref="Q137:W137"/>
    <mergeCell ref="X137:AD137"/>
    <mergeCell ref="AE137:AI137"/>
    <mergeCell ref="AJ137:AN137"/>
    <mergeCell ref="AO137:AS137"/>
    <mergeCell ref="X134:AD134"/>
    <mergeCell ref="Q135:W135"/>
    <mergeCell ref="X135:AD135"/>
    <mergeCell ref="AE135:BC136"/>
    <mergeCell ref="BD135:BL136"/>
    <mergeCell ref="Q136:W136"/>
    <mergeCell ref="X136:AD136"/>
    <mergeCell ref="AY131:BC132"/>
    <mergeCell ref="BD131:BL132"/>
    <mergeCell ref="Q132:W132"/>
    <mergeCell ref="X132:AD132"/>
    <mergeCell ref="A133:P136"/>
    <mergeCell ref="Q133:W133"/>
    <mergeCell ref="X133:AD133"/>
    <mergeCell ref="AE133:BC134"/>
    <mergeCell ref="BD133:BL134"/>
    <mergeCell ref="Q134:W134"/>
    <mergeCell ref="AY129:BC130"/>
    <mergeCell ref="BD129:BL130"/>
    <mergeCell ref="Q130:W130"/>
    <mergeCell ref="X130:AD130"/>
    <mergeCell ref="Q131:W131"/>
    <mergeCell ref="X131:AD131"/>
    <mergeCell ref="AE131:AI132"/>
    <mergeCell ref="AJ131:AN132"/>
    <mergeCell ref="AO131:AS132"/>
    <mergeCell ref="AT131:AX132"/>
    <mergeCell ref="BD126:BL128"/>
    <mergeCell ref="A127:P127"/>
    <mergeCell ref="A128:P128"/>
    <mergeCell ref="A129:P132"/>
    <mergeCell ref="Q129:W129"/>
    <mergeCell ref="X129:AD129"/>
    <mergeCell ref="AE129:AI130"/>
    <mergeCell ref="AJ129:AN130"/>
    <mergeCell ref="AO129:AS130"/>
    <mergeCell ref="AT129:AX130"/>
    <mergeCell ref="BD121:BL125"/>
    <mergeCell ref="A122:P122"/>
    <mergeCell ref="A123:P123"/>
    <mergeCell ref="A124:P124"/>
    <mergeCell ref="A125:P125"/>
    <mergeCell ref="A126:P126"/>
    <mergeCell ref="Q126:W128"/>
    <mergeCell ref="X126:AD128"/>
    <mergeCell ref="AE126:AI128"/>
    <mergeCell ref="AJ126:BC128"/>
    <mergeCell ref="AT118:AX120"/>
    <mergeCell ref="AY118:BC120"/>
    <mergeCell ref="BD118:BL120"/>
    <mergeCell ref="A119:P119"/>
    <mergeCell ref="A120:P120"/>
    <mergeCell ref="A121:P121"/>
    <mergeCell ref="Q121:W125"/>
    <mergeCell ref="X121:AD125"/>
    <mergeCell ref="AE121:AI125"/>
    <mergeCell ref="AJ121:BC125"/>
    <mergeCell ref="A118:P118"/>
    <mergeCell ref="Q118:W120"/>
    <mergeCell ref="X118:AD120"/>
    <mergeCell ref="AE118:AI120"/>
    <mergeCell ref="AJ118:AN120"/>
    <mergeCell ref="AO118:AS120"/>
    <mergeCell ref="X115:AD115"/>
    <mergeCell ref="Q116:W116"/>
    <mergeCell ref="X116:AD116"/>
    <mergeCell ref="AE116:BC117"/>
    <mergeCell ref="BD116:BL117"/>
    <mergeCell ref="Q117:W117"/>
    <mergeCell ref="X117:AD117"/>
    <mergeCell ref="AY112:BC113"/>
    <mergeCell ref="BD112:BL113"/>
    <mergeCell ref="Q113:W113"/>
    <mergeCell ref="X113:AD113"/>
    <mergeCell ref="A114:P117"/>
    <mergeCell ref="Q114:W114"/>
    <mergeCell ref="X114:AD114"/>
    <mergeCell ref="AE114:BC115"/>
    <mergeCell ref="BD114:BL115"/>
    <mergeCell ref="Q115:W115"/>
    <mergeCell ref="AY110:BC111"/>
    <mergeCell ref="BD110:BL111"/>
    <mergeCell ref="Q111:W111"/>
    <mergeCell ref="X111:AD111"/>
    <mergeCell ref="Q112:W112"/>
    <mergeCell ref="X112:AD112"/>
    <mergeCell ref="AE112:AI113"/>
    <mergeCell ref="AJ112:AN113"/>
    <mergeCell ref="AO112:AS113"/>
    <mergeCell ref="AT112:AX113"/>
    <mergeCell ref="BD107:BL109"/>
    <mergeCell ref="A108:P108"/>
    <mergeCell ref="A109:P109"/>
    <mergeCell ref="A110:P113"/>
    <mergeCell ref="Q110:W110"/>
    <mergeCell ref="X110:AD110"/>
    <mergeCell ref="AE110:AI111"/>
    <mergeCell ref="AJ110:AN111"/>
    <mergeCell ref="AO110:AS111"/>
    <mergeCell ref="AT110:AX111"/>
    <mergeCell ref="A105:P105"/>
    <mergeCell ref="A106:P106"/>
    <mergeCell ref="A107:P107"/>
    <mergeCell ref="Q107:W109"/>
    <mergeCell ref="X107:AD109"/>
    <mergeCell ref="AE107:BC109"/>
    <mergeCell ref="BD100:BL101"/>
    <mergeCell ref="Q101:W101"/>
    <mergeCell ref="X101:AD101"/>
    <mergeCell ref="A102:P102"/>
    <mergeCell ref="Q102:W106"/>
    <mergeCell ref="X102:AD106"/>
    <mergeCell ref="AE102:BC106"/>
    <mergeCell ref="BD102:BL106"/>
    <mergeCell ref="A103:P103"/>
    <mergeCell ref="A104:P104"/>
    <mergeCell ref="AT99:AX99"/>
    <mergeCell ref="AY99:BC99"/>
    <mergeCell ref="BD99:BL99"/>
    <mergeCell ref="Q100:W100"/>
    <mergeCell ref="X100:AD100"/>
    <mergeCell ref="AE100:AI101"/>
    <mergeCell ref="AJ100:AN101"/>
    <mergeCell ref="AO100:AS101"/>
    <mergeCell ref="AT100:AX101"/>
    <mergeCell ref="AY100:BC101"/>
    <mergeCell ref="A99:P101"/>
    <mergeCell ref="Q99:W99"/>
    <mergeCell ref="X99:AD99"/>
    <mergeCell ref="AE99:AI99"/>
    <mergeCell ref="AJ99:AN99"/>
    <mergeCell ref="AO99:AS99"/>
    <mergeCell ref="X96:AD96"/>
    <mergeCell ref="Q97:W97"/>
    <mergeCell ref="X97:AD97"/>
    <mergeCell ref="AE97:BC98"/>
    <mergeCell ref="BD97:BL98"/>
    <mergeCell ref="Q98:W98"/>
    <mergeCell ref="X98:AD98"/>
    <mergeCell ref="AY93:BC94"/>
    <mergeCell ref="BD93:BL94"/>
    <mergeCell ref="Q94:W94"/>
    <mergeCell ref="X94:AD94"/>
    <mergeCell ref="A95:P98"/>
    <mergeCell ref="Q95:W95"/>
    <mergeCell ref="X95:AD95"/>
    <mergeCell ref="AE95:BC96"/>
    <mergeCell ref="BD95:BL96"/>
    <mergeCell ref="Q96:W96"/>
    <mergeCell ref="Q93:W93"/>
    <mergeCell ref="X93:AD93"/>
    <mergeCell ref="AE93:AI94"/>
    <mergeCell ref="AJ93:AN94"/>
    <mergeCell ref="AO93:AS94"/>
    <mergeCell ref="AT93:AX94"/>
    <mergeCell ref="AO91:AS92"/>
    <mergeCell ref="AT91:AX92"/>
    <mergeCell ref="AY91:BC92"/>
    <mergeCell ref="BD91:BL92"/>
    <mergeCell ref="Q92:W92"/>
    <mergeCell ref="X92:AD92"/>
    <mergeCell ref="X88:AD90"/>
    <mergeCell ref="AE88:BC90"/>
    <mergeCell ref="BD88:BL90"/>
    <mergeCell ref="A89:P89"/>
    <mergeCell ref="A90:P90"/>
    <mergeCell ref="A91:P94"/>
    <mergeCell ref="Q91:W91"/>
    <mergeCell ref="X91:AD91"/>
    <mergeCell ref="AE91:AI92"/>
    <mergeCell ref="AJ91:AN92"/>
    <mergeCell ref="A84:P84"/>
    <mergeCell ref="A85:P85"/>
    <mergeCell ref="A86:P86"/>
    <mergeCell ref="A87:P87"/>
    <mergeCell ref="A88:P88"/>
    <mergeCell ref="Q88:W90"/>
    <mergeCell ref="AT80:AX82"/>
    <mergeCell ref="AY80:BC82"/>
    <mergeCell ref="BD80:BL82"/>
    <mergeCell ref="A81:P81"/>
    <mergeCell ref="A82:P82"/>
    <mergeCell ref="A83:P83"/>
    <mergeCell ref="Q83:W87"/>
    <mergeCell ref="X83:AD87"/>
    <mergeCell ref="AE83:BC87"/>
    <mergeCell ref="BD83:BL87"/>
    <mergeCell ref="A80:P80"/>
    <mergeCell ref="Q80:W82"/>
    <mergeCell ref="X80:AD82"/>
    <mergeCell ref="AE80:AI82"/>
    <mergeCell ref="AJ80:AN82"/>
    <mergeCell ref="AO80:AS82"/>
    <mergeCell ref="X77:AD77"/>
    <mergeCell ref="Q78:W78"/>
    <mergeCell ref="X78:AD78"/>
    <mergeCell ref="AE78:BC79"/>
    <mergeCell ref="BD78:BL79"/>
    <mergeCell ref="Q79:W79"/>
    <mergeCell ref="X79:AD79"/>
    <mergeCell ref="AY74:BC75"/>
    <mergeCell ref="BD74:BL75"/>
    <mergeCell ref="Q75:W75"/>
    <mergeCell ref="X75:AD75"/>
    <mergeCell ref="A76:P79"/>
    <mergeCell ref="Q76:W76"/>
    <mergeCell ref="X76:AD76"/>
    <mergeCell ref="AE76:BC77"/>
    <mergeCell ref="BD76:BL77"/>
    <mergeCell ref="Q77:W77"/>
    <mergeCell ref="Q74:W74"/>
    <mergeCell ref="X74:AD74"/>
    <mergeCell ref="AE74:AI75"/>
    <mergeCell ref="AJ74:AN75"/>
    <mergeCell ref="AO74:AS75"/>
    <mergeCell ref="AT74:AX75"/>
    <mergeCell ref="AO72:AS73"/>
    <mergeCell ref="AT72:AX73"/>
    <mergeCell ref="AY72:BC73"/>
    <mergeCell ref="BD72:BL73"/>
    <mergeCell ref="Q73:W73"/>
    <mergeCell ref="X73:AD73"/>
    <mergeCell ref="X69:AD71"/>
    <mergeCell ref="AE69:BC71"/>
    <mergeCell ref="BD69:BL71"/>
    <mergeCell ref="A70:P70"/>
    <mergeCell ref="A71:P71"/>
    <mergeCell ref="A72:P75"/>
    <mergeCell ref="Q72:W72"/>
    <mergeCell ref="X72:AD72"/>
    <mergeCell ref="AE72:AI73"/>
    <mergeCell ref="AJ72:AN73"/>
    <mergeCell ref="A65:P65"/>
    <mergeCell ref="A66:P66"/>
    <mergeCell ref="A67:P67"/>
    <mergeCell ref="A68:P68"/>
    <mergeCell ref="A69:P69"/>
    <mergeCell ref="Q69:W71"/>
    <mergeCell ref="AT61:AX63"/>
    <mergeCell ref="AY61:BC63"/>
    <mergeCell ref="BD61:BL63"/>
    <mergeCell ref="A62:P62"/>
    <mergeCell ref="A63:P63"/>
    <mergeCell ref="A64:P64"/>
    <mergeCell ref="Q64:W68"/>
    <mergeCell ref="X64:AD68"/>
    <mergeCell ref="AE64:BC68"/>
    <mergeCell ref="BD64:BL68"/>
    <mergeCell ref="Q60:W60"/>
    <mergeCell ref="X60:AD60"/>
    <mergeCell ref="AE60:BC60"/>
    <mergeCell ref="BD60:BL60"/>
    <mergeCell ref="A61:P61"/>
    <mergeCell ref="Q61:W63"/>
    <mergeCell ref="X61:AD63"/>
    <mergeCell ref="AE61:AI63"/>
    <mergeCell ref="AJ61:AN63"/>
    <mergeCell ref="AO61:AS63"/>
    <mergeCell ref="X58:AD58"/>
    <mergeCell ref="AE58:BC58"/>
    <mergeCell ref="BD58:BL58"/>
    <mergeCell ref="Q59:W59"/>
    <mergeCell ref="X59:AD59"/>
    <mergeCell ref="AE59:BC59"/>
    <mergeCell ref="BD59:BL59"/>
    <mergeCell ref="A56:P60"/>
    <mergeCell ref="Q56:W56"/>
    <mergeCell ref="X56:AD56"/>
    <mergeCell ref="AE56:BC56"/>
    <mergeCell ref="BD56:BL56"/>
    <mergeCell ref="Q57:W57"/>
    <mergeCell ref="X57:AD57"/>
    <mergeCell ref="AE57:BC57"/>
    <mergeCell ref="BD57:BL57"/>
    <mergeCell ref="Q58:W58"/>
    <mergeCell ref="AY54:BC54"/>
    <mergeCell ref="BD54:BL54"/>
    <mergeCell ref="Q55:W55"/>
    <mergeCell ref="X55:AD55"/>
    <mergeCell ref="AE55:AI55"/>
    <mergeCell ref="AJ55:AN55"/>
    <mergeCell ref="AO55:AS55"/>
    <mergeCell ref="AT55:AX55"/>
    <mergeCell ref="AY55:BC55"/>
    <mergeCell ref="BD55:BL55"/>
    <mergeCell ref="Q54:W54"/>
    <mergeCell ref="X54:AD54"/>
    <mergeCell ref="AE54:AI54"/>
    <mergeCell ref="AJ54:AN54"/>
    <mergeCell ref="AO54:AS54"/>
    <mergeCell ref="AT54:AX54"/>
    <mergeCell ref="AY52:BC52"/>
    <mergeCell ref="BD52:BL52"/>
    <mergeCell ref="Q53:W53"/>
    <mergeCell ref="X53:AD53"/>
    <mergeCell ref="AE53:AI53"/>
    <mergeCell ref="AJ53:AN53"/>
    <mergeCell ref="AO53:AS53"/>
    <mergeCell ref="AT53:AX53"/>
    <mergeCell ref="AY53:BC53"/>
    <mergeCell ref="BD53:BL53"/>
    <mergeCell ref="AO51:AS51"/>
    <mergeCell ref="AT51:AX51"/>
    <mergeCell ref="AY51:BC51"/>
    <mergeCell ref="BD51:BL51"/>
    <mergeCell ref="Q52:W52"/>
    <mergeCell ref="X52:AD52"/>
    <mergeCell ref="AE52:AI52"/>
    <mergeCell ref="AJ52:AN52"/>
    <mergeCell ref="AO52:AS52"/>
    <mergeCell ref="AT52:AX52"/>
    <mergeCell ref="X48:AD50"/>
    <mergeCell ref="AE48:BC50"/>
    <mergeCell ref="BD48:BL50"/>
    <mergeCell ref="A49:P49"/>
    <mergeCell ref="A50:P50"/>
    <mergeCell ref="A51:P55"/>
    <mergeCell ref="Q51:W51"/>
    <mergeCell ref="X51:AD51"/>
    <mergeCell ref="AE51:AI51"/>
    <mergeCell ref="AJ51:AN51"/>
    <mergeCell ref="A44:P44"/>
    <mergeCell ref="A45:P45"/>
    <mergeCell ref="A46:P46"/>
    <mergeCell ref="A47:P47"/>
    <mergeCell ref="A48:P48"/>
    <mergeCell ref="Q48:W50"/>
    <mergeCell ref="BD40:BL42"/>
    <mergeCell ref="A41:P41"/>
    <mergeCell ref="A42:P42"/>
    <mergeCell ref="A43:P43"/>
    <mergeCell ref="Q43:W47"/>
    <mergeCell ref="X43:AD47"/>
    <mergeCell ref="AE43:BC47"/>
    <mergeCell ref="BD43:BL47"/>
    <mergeCell ref="A40:P40"/>
    <mergeCell ref="Q40:W42"/>
    <mergeCell ref="X40:AD42"/>
    <mergeCell ref="AE40:BC42"/>
    <mergeCell ref="A38:P38"/>
    <mergeCell ref="Q38:W39"/>
    <mergeCell ref="X38:AD39"/>
    <mergeCell ref="AE38:BC39"/>
    <mergeCell ref="BD38:BL39"/>
    <mergeCell ref="A39:P39"/>
    <mergeCell ref="Q35:W35"/>
    <mergeCell ref="Q36:W36"/>
    <mergeCell ref="AE35:AQ35"/>
    <mergeCell ref="AR35:BC35"/>
    <mergeCell ref="AE36:AQ36"/>
    <mergeCell ref="AR36:BC36"/>
    <mergeCell ref="AR37:BC37"/>
    <mergeCell ref="Q37:W37"/>
    <mergeCell ref="BD31:BL32"/>
    <mergeCell ref="A32:P32"/>
    <mergeCell ref="A26:P26"/>
    <mergeCell ref="Q26:W30"/>
    <mergeCell ref="X26:AD30"/>
    <mergeCell ref="AE26:BC30"/>
    <mergeCell ref="BD26:BL30"/>
    <mergeCell ref="A27:P27"/>
    <mergeCell ref="A28:P28"/>
    <mergeCell ref="A29:P29"/>
    <mergeCell ref="Q23:W25"/>
    <mergeCell ref="X23:AD25"/>
    <mergeCell ref="AE23:BC25"/>
    <mergeCell ref="BD23:BL25"/>
    <mergeCell ref="A24:P24"/>
    <mergeCell ref="A25:P25"/>
    <mergeCell ref="A21:P21"/>
    <mergeCell ref="Q21:W22"/>
    <mergeCell ref="X21:AD22"/>
    <mergeCell ref="AE21:BC22"/>
    <mergeCell ref="BD21:BL22"/>
    <mergeCell ref="A22:P22"/>
    <mergeCell ref="AY15:BC15"/>
    <mergeCell ref="BD15:BL15"/>
    <mergeCell ref="Q16:W16"/>
    <mergeCell ref="X16:AD16"/>
    <mergeCell ref="AE16:BC16"/>
    <mergeCell ref="BD16:BL16"/>
    <mergeCell ref="AT14:AX14"/>
    <mergeCell ref="AY14:BC14"/>
    <mergeCell ref="BD14:BL14"/>
    <mergeCell ref="A15:P15"/>
    <mergeCell ref="Q15:W15"/>
    <mergeCell ref="X15:AD15"/>
    <mergeCell ref="AE15:AI15"/>
    <mergeCell ref="AJ15:AN15"/>
    <mergeCell ref="AO15:AS15"/>
    <mergeCell ref="AT15:AX15"/>
    <mergeCell ref="A14:P14"/>
    <mergeCell ref="Q14:W14"/>
    <mergeCell ref="X14:AD14"/>
    <mergeCell ref="AE14:AI14"/>
    <mergeCell ref="AJ14:AN14"/>
    <mergeCell ref="AO14:AS14"/>
    <mergeCell ref="A5:BL5"/>
    <mergeCell ref="A6:BL6"/>
    <mergeCell ref="A7:BL7"/>
    <mergeCell ref="J10:BL10"/>
    <mergeCell ref="E11:AS11"/>
    <mergeCell ref="E12:AS12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12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CU22"/>
  <sheetViews>
    <sheetView zoomScalePageLayoutView="0" workbookViewId="0" topLeftCell="A1">
      <selection activeCell="BO33" sqref="BO33"/>
    </sheetView>
  </sheetViews>
  <sheetFormatPr defaultColWidth="1.37890625" defaultRowHeight="12.75"/>
  <cols>
    <col min="1" max="16384" width="1.37890625" style="3" customWidth="1"/>
  </cols>
  <sheetData>
    <row r="1" s="1" customFormat="1" ht="11.25">
      <c r="CU1" s="2" t="s">
        <v>103</v>
      </c>
    </row>
    <row r="2" s="1" customFormat="1" ht="11.25">
      <c r="CU2" s="2" t="s">
        <v>4</v>
      </c>
    </row>
    <row r="3" s="1" customFormat="1" ht="11.25">
      <c r="CU3" s="2" t="s">
        <v>5</v>
      </c>
    </row>
    <row r="6" spans="1:99" s="5" customFormat="1" ht="19.5">
      <c r="A6" s="221" t="s">
        <v>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1"/>
      <c r="CR6" s="221"/>
      <c r="CS6" s="221"/>
      <c r="CT6" s="221"/>
      <c r="CU6" s="221"/>
    </row>
    <row r="7" spans="1:99" s="5" customFormat="1" ht="19.5">
      <c r="A7" s="221" t="s">
        <v>104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1"/>
      <c r="CP7" s="221"/>
      <c r="CQ7" s="221"/>
      <c r="CR7" s="221"/>
      <c r="CS7" s="221"/>
      <c r="CT7" s="221"/>
      <c r="CU7" s="221"/>
    </row>
    <row r="8" spans="1:99" s="5" customFormat="1" ht="19.5">
      <c r="A8" s="221" t="s">
        <v>105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  <c r="CT8" s="221"/>
      <c r="CU8" s="221"/>
    </row>
    <row r="11" spans="1:99" s="4" customFormat="1" ht="19.5" customHeight="1">
      <c r="A11" s="222" t="s">
        <v>106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4"/>
      <c r="T11" s="206" t="s">
        <v>0</v>
      </c>
      <c r="U11" s="206"/>
      <c r="V11" s="206"/>
      <c r="W11" s="206"/>
      <c r="X11" s="206"/>
      <c r="Y11" s="206"/>
      <c r="Z11" s="206"/>
      <c r="AA11" s="207" t="s">
        <v>107</v>
      </c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9"/>
      <c r="BH11" s="210" t="s">
        <v>251</v>
      </c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210"/>
      <c r="CQ11" s="210"/>
      <c r="CR11" s="210"/>
      <c r="CS11" s="210"/>
      <c r="CT11" s="210"/>
      <c r="CU11" s="210"/>
    </row>
    <row r="12" spans="1:99" s="4" customFormat="1" ht="15.75">
      <c r="A12" s="225"/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7"/>
      <c r="T12" s="231" t="s">
        <v>1</v>
      </c>
      <c r="U12" s="232"/>
      <c r="V12" s="232"/>
      <c r="W12" s="232"/>
      <c r="X12" s="232"/>
      <c r="Y12" s="232"/>
      <c r="Z12" s="233"/>
      <c r="AA12" s="212" t="s">
        <v>108</v>
      </c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4"/>
      <c r="BH12" s="237" t="s">
        <v>252</v>
      </c>
      <c r="BI12" s="238"/>
      <c r="BJ12" s="238"/>
      <c r="BK12" s="238"/>
      <c r="BL12" s="238"/>
      <c r="BM12" s="238"/>
      <c r="BN12" s="238"/>
      <c r="BO12" s="238"/>
      <c r="BP12" s="238"/>
      <c r="BQ12" s="238"/>
      <c r="BR12" s="238"/>
      <c r="BS12" s="238"/>
      <c r="BT12" s="238"/>
      <c r="BU12" s="238"/>
      <c r="BV12" s="238"/>
      <c r="BW12" s="238"/>
      <c r="BX12" s="238"/>
      <c r="BY12" s="238"/>
      <c r="BZ12" s="238"/>
      <c r="CA12" s="238"/>
      <c r="CB12" s="238"/>
      <c r="CC12" s="238"/>
      <c r="CD12" s="238"/>
      <c r="CE12" s="238"/>
      <c r="CF12" s="238"/>
      <c r="CG12" s="238"/>
      <c r="CH12" s="238"/>
      <c r="CI12" s="238"/>
      <c r="CJ12" s="238"/>
      <c r="CK12" s="238"/>
      <c r="CL12" s="238"/>
      <c r="CM12" s="238"/>
      <c r="CN12" s="238"/>
      <c r="CO12" s="238"/>
      <c r="CP12" s="238"/>
      <c r="CQ12" s="238"/>
      <c r="CR12" s="238"/>
      <c r="CS12" s="238"/>
      <c r="CT12" s="238"/>
      <c r="CU12" s="239"/>
    </row>
    <row r="13" spans="1:99" s="4" customFormat="1" ht="15.75" customHeight="1">
      <c r="A13" s="225"/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7"/>
      <c r="T13" s="234"/>
      <c r="U13" s="235"/>
      <c r="V13" s="235"/>
      <c r="W13" s="235"/>
      <c r="X13" s="235"/>
      <c r="Y13" s="235"/>
      <c r="Z13" s="236"/>
      <c r="AA13" s="216" t="s">
        <v>109</v>
      </c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217"/>
      <c r="BH13" s="240"/>
      <c r="BI13" s="241"/>
      <c r="BJ13" s="241"/>
      <c r="BK13" s="241"/>
      <c r="BL13" s="241"/>
      <c r="BM13" s="241"/>
      <c r="BN13" s="241"/>
      <c r="BO13" s="241"/>
      <c r="BP13" s="241"/>
      <c r="BQ13" s="241"/>
      <c r="BR13" s="241"/>
      <c r="BS13" s="241"/>
      <c r="BT13" s="241"/>
      <c r="BU13" s="241"/>
      <c r="BV13" s="241"/>
      <c r="BW13" s="241"/>
      <c r="BX13" s="241"/>
      <c r="BY13" s="241"/>
      <c r="BZ13" s="241"/>
      <c r="CA13" s="241"/>
      <c r="CB13" s="241"/>
      <c r="CC13" s="241"/>
      <c r="CD13" s="241"/>
      <c r="CE13" s="241"/>
      <c r="CF13" s="241"/>
      <c r="CG13" s="241"/>
      <c r="CH13" s="241"/>
      <c r="CI13" s="241"/>
      <c r="CJ13" s="241"/>
      <c r="CK13" s="241"/>
      <c r="CL13" s="241"/>
      <c r="CM13" s="241"/>
      <c r="CN13" s="241"/>
      <c r="CO13" s="241"/>
      <c r="CP13" s="241"/>
      <c r="CQ13" s="241"/>
      <c r="CR13" s="241"/>
      <c r="CS13" s="241"/>
      <c r="CT13" s="241"/>
      <c r="CU13" s="242"/>
    </row>
    <row r="14" spans="1:99" s="4" customFormat="1" ht="19.5" customHeight="1">
      <c r="A14" s="225"/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7"/>
      <c r="T14" s="206" t="s">
        <v>2</v>
      </c>
      <c r="U14" s="206"/>
      <c r="V14" s="206"/>
      <c r="W14" s="206"/>
      <c r="X14" s="206"/>
      <c r="Y14" s="206"/>
      <c r="Z14" s="206"/>
      <c r="AA14" s="207" t="s">
        <v>110</v>
      </c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9"/>
      <c r="BH14" s="210" t="s">
        <v>253</v>
      </c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  <c r="BZ14" s="210"/>
      <c r="CA14" s="210"/>
      <c r="CB14" s="210"/>
      <c r="CC14" s="210"/>
      <c r="CD14" s="210"/>
      <c r="CE14" s="210"/>
      <c r="CF14" s="210"/>
      <c r="CG14" s="210"/>
      <c r="CH14" s="210"/>
      <c r="CI14" s="210"/>
      <c r="CJ14" s="210"/>
      <c r="CK14" s="210"/>
      <c r="CL14" s="210"/>
      <c r="CM14" s="210"/>
      <c r="CN14" s="210"/>
      <c r="CO14" s="210"/>
      <c r="CP14" s="210"/>
      <c r="CQ14" s="210"/>
      <c r="CR14" s="210"/>
      <c r="CS14" s="210"/>
      <c r="CT14" s="210"/>
      <c r="CU14" s="210"/>
    </row>
    <row r="15" spans="1:99" s="4" customFormat="1" ht="15.75">
      <c r="A15" s="225"/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7"/>
      <c r="T15" s="211" t="s">
        <v>29</v>
      </c>
      <c r="U15" s="211"/>
      <c r="V15" s="211"/>
      <c r="W15" s="211"/>
      <c r="X15" s="211"/>
      <c r="Y15" s="211"/>
      <c r="Z15" s="211"/>
      <c r="AA15" s="212" t="s">
        <v>111</v>
      </c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4"/>
      <c r="BH15" s="215" t="s">
        <v>254</v>
      </c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5"/>
      <c r="BX15" s="215"/>
      <c r="BY15" s="215"/>
      <c r="BZ15" s="215"/>
      <c r="CA15" s="215"/>
      <c r="CB15" s="215"/>
      <c r="CC15" s="215"/>
      <c r="CD15" s="215"/>
      <c r="CE15" s="215"/>
      <c r="CF15" s="215"/>
      <c r="CG15" s="215"/>
      <c r="CH15" s="215"/>
      <c r="CI15" s="215"/>
      <c r="CJ15" s="215"/>
      <c r="CK15" s="215"/>
      <c r="CL15" s="215"/>
      <c r="CM15" s="215"/>
      <c r="CN15" s="215"/>
      <c r="CO15" s="215"/>
      <c r="CP15" s="215"/>
      <c r="CQ15" s="215"/>
      <c r="CR15" s="215"/>
      <c r="CS15" s="215"/>
      <c r="CT15" s="215"/>
      <c r="CU15" s="215"/>
    </row>
    <row r="16" spans="1:99" s="4" customFormat="1" ht="15.75">
      <c r="A16" s="225"/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7"/>
      <c r="T16" s="211"/>
      <c r="U16" s="211"/>
      <c r="V16" s="211"/>
      <c r="W16" s="211"/>
      <c r="X16" s="211"/>
      <c r="Y16" s="211"/>
      <c r="Z16" s="211"/>
      <c r="AA16" s="216" t="s">
        <v>112</v>
      </c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217"/>
      <c r="BH16" s="215"/>
      <c r="BI16" s="215"/>
      <c r="BJ16" s="215"/>
      <c r="BK16" s="215"/>
      <c r="BL16" s="215"/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5"/>
      <c r="BX16" s="215"/>
      <c r="BY16" s="215"/>
      <c r="BZ16" s="215"/>
      <c r="CA16" s="215"/>
      <c r="CB16" s="215"/>
      <c r="CC16" s="215"/>
      <c r="CD16" s="215"/>
      <c r="CE16" s="215"/>
      <c r="CF16" s="215"/>
      <c r="CG16" s="215"/>
      <c r="CH16" s="215"/>
      <c r="CI16" s="215"/>
      <c r="CJ16" s="215"/>
      <c r="CK16" s="215"/>
      <c r="CL16" s="215"/>
      <c r="CM16" s="215"/>
      <c r="CN16" s="215"/>
      <c r="CO16" s="215"/>
      <c r="CP16" s="215"/>
      <c r="CQ16" s="215"/>
      <c r="CR16" s="215"/>
      <c r="CS16" s="215"/>
      <c r="CT16" s="215"/>
      <c r="CU16" s="215"/>
    </row>
    <row r="17" spans="1:99" s="4" customFormat="1" ht="36.75" customHeight="1">
      <c r="A17" s="225"/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7"/>
      <c r="T17" s="206" t="s">
        <v>30</v>
      </c>
      <c r="U17" s="206"/>
      <c r="V17" s="206"/>
      <c r="W17" s="206"/>
      <c r="X17" s="206"/>
      <c r="Y17" s="206"/>
      <c r="Z17" s="206"/>
      <c r="AA17" s="207" t="s">
        <v>113</v>
      </c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9"/>
      <c r="BH17" s="218" t="s">
        <v>255</v>
      </c>
      <c r="BI17" s="219"/>
      <c r="BJ17" s="219"/>
      <c r="BK17" s="219"/>
      <c r="BL17" s="219"/>
      <c r="BM17" s="219"/>
      <c r="BN17" s="219"/>
      <c r="BO17" s="219"/>
      <c r="BP17" s="219"/>
      <c r="BQ17" s="219"/>
      <c r="BR17" s="219"/>
      <c r="BS17" s="219"/>
      <c r="BT17" s="219"/>
      <c r="BU17" s="219"/>
      <c r="BV17" s="219"/>
      <c r="BW17" s="219"/>
      <c r="BX17" s="219"/>
      <c r="BY17" s="219"/>
      <c r="BZ17" s="219"/>
      <c r="CA17" s="219"/>
      <c r="CB17" s="219"/>
      <c r="CC17" s="219"/>
      <c r="CD17" s="219"/>
      <c r="CE17" s="219"/>
      <c r="CF17" s="219"/>
      <c r="CG17" s="219"/>
      <c r="CH17" s="219"/>
      <c r="CI17" s="219"/>
      <c r="CJ17" s="219"/>
      <c r="CK17" s="219"/>
      <c r="CL17" s="219"/>
      <c r="CM17" s="219"/>
      <c r="CN17" s="219"/>
      <c r="CO17" s="219"/>
      <c r="CP17" s="219"/>
      <c r="CQ17" s="219"/>
      <c r="CR17" s="219"/>
      <c r="CS17" s="219"/>
      <c r="CT17" s="219"/>
      <c r="CU17" s="220"/>
    </row>
    <row r="18" spans="1:99" s="4" customFormat="1" ht="19.5" customHeight="1">
      <c r="A18" s="225"/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7"/>
      <c r="T18" s="206" t="s">
        <v>31</v>
      </c>
      <c r="U18" s="206"/>
      <c r="V18" s="206"/>
      <c r="W18" s="206"/>
      <c r="X18" s="206"/>
      <c r="Y18" s="206"/>
      <c r="Z18" s="206"/>
      <c r="AA18" s="207" t="s">
        <v>114</v>
      </c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9"/>
      <c r="BH18" s="210" t="s">
        <v>256</v>
      </c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0"/>
      <c r="CE18" s="210"/>
      <c r="CF18" s="210"/>
      <c r="CG18" s="210"/>
      <c r="CH18" s="210"/>
      <c r="CI18" s="210"/>
      <c r="CJ18" s="210"/>
      <c r="CK18" s="210"/>
      <c r="CL18" s="210"/>
      <c r="CM18" s="210"/>
      <c r="CN18" s="210"/>
      <c r="CO18" s="210"/>
      <c r="CP18" s="210"/>
      <c r="CQ18" s="210"/>
      <c r="CR18" s="210"/>
      <c r="CS18" s="210"/>
      <c r="CT18" s="210"/>
      <c r="CU18" s="210"/>
    </row>
    <row r="19" spans="1:99" s="4" customFormat="1" ht="19.5" customHeight="1">
      <c r="A19" s="225"/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7"/>
      <c r="T19" s="206" t="s">
        <v>74</v>
      </c>
      <c r="U19" s="206"/>
      <c r="V19" s="206"/>
      <c r="W19" s="206"/>
      <c r="X19" s="206"/>
      <c r="Y19" s="206"/>
      <c r="Z19" s="206"/>
      <c r="AA19" s="207" t="s">
        <v>115</v>
      </c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9"/>
      <c r="BH19" s="210" t="s">
        <v>257</v>
      </c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  <c r="BZ19" s="210"/>
      <c r="CA19" s="210"/>
      <c r="CB19" s="210"/>
      <c r="CC19" s="210"/>
      <c r="CD19" s="210"/>
      <c r="CE19" s="210"/>
      <c r="CF19" s="210"/>
      <c r="CG19" s="210"/>
      <c r="CH19" s="210"/>
      <c r="CI19" s="210"/>
      <c r="CJ19" s="210"/>
      <c r="CK19" s="210"/>
      <c r="CL19" s="210"/>
      <c r="CM19" s="210"/>
      <c r="CN19" s="210"/>
      <c r="CO19" s="210"/>
      <c r="CP19" s="210"/>
      <c r="CQ19" s="210"/>
      <c r="CR19" s="210"/>
      <c r="CS19" s="210"/>
      <c r="CT19" s="210"/>
      <c r="CU19" s="210"/>
    </row>
    <row r="20" spans="1:99" s="4" customFormat="1" ht="15.75">
      <c r="A20" s="225"/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7"/>
      <c r="T20" s="211" t="s">
        <v>102</v>
      </c>
      <c r="U20" s="211"/>
      <c r="V20" s="211"/>
      <c r="W20" s="211"/>
      <c r="X20" s="211"/>
      <c r="Y20" s="211"/>
      <c r="Z20" s="211"/>
      <c r="AA20" s="212" t="s">
        <v>116</v>
      </c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4"/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  <c r="CC20" s="215"/>
      <c r="CD20" s="215"/>
      <c r="CE20" s="215"/>
      <c r="CF20" s="215"/>
      <c r="CG20" s="215"/>
      <c r="CH20" s="215"/>
      <c r="CI20" s="215"/>
      <c r="CJ20" s="215"/>
      <c r="CK20" s="215"/>
      <c r="CL20" s="215"/>
      <c r="CM20" s="215"/>
      <c r="CN20" s="215"/>
      <c r="CO20" s="215"/>
      <c r="CP20" s="215"/>
      <c r="CQ20" s="215"/>
      <c r="CR20" s="215"/>
      <c r="CS20" s="215"/>
      <c r="CT20" s="215"/>
      <c r="CU20" s="215"/>
    </row>
    <row r="21" spans="1:99" s="4" customFormat="1" ht="15.75">
      <c r="A21" s="228"/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30"/>
      <c r="T21" s="211"/>
      <c r="U21" s="211"/>
      <c r="V21" s="211"/>
      <c r="W21" s="211"/>
      <c r="X21" s="211"/>
      <c r="Y21" s="211"/>
      <c r="Z21" s="211"/>
      <c r="AA21" s="216" t="s">
        <v>117</v>
      </c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217"/>
      <c r="BH21" s="215"/>
      <c r="BI21" s="215"/>
      <c r="BJ21" s="215"/>
      <c r="BK21" s="215"/>
      <c r="BL21" s="215"/>
      <c r="BM21" s="215"/>
      <c r="BN21" s="215"/>
      <c r="BO21" s="215"/>
      <c r="BP21" s="215"/>
      <c r="BQ21" s="215"/>
      <c r="BR21" s="215"/>
      <c r="BS21" s="215"/>
      <c r="BT21" s="215"/>
      <c r="BU21" s="215"/>
      <c r="BV21" s="215"/>
      <c r="BW21" s="215"/>
      <c r="BX21" s="215"/>
      <c r="BY21" s="215"/>
      <c r="BZ21" s="215"/>
      <c r="CA21" s="215"/>
      <c r="CB21" s="215"/>
      <c r="CC21" s="215"/>
      <c r="CD21" s="215"/>
      <c r="CE21" s="215"/>
      <c r="CF21" s="215"/>
      <c r="CG21" s="215"/>
      <c r="CH21" s="215"/>
      <c r="CI21" s="215"/>
      <c r="CJ21" s="215"/>
      <c r="CK21" s="215"/>
      <c r="CL21" s="215"/>
      <c r="CM21" s="215"/>
      <c r="CN21" s="215"/>
      <c r="CO21" s="215"/>
      <c r="CP21" s="215"/>
      <c r="CQ21" s="215"/>
      <c r="CR21" s="215"/>
      <c r="CS21" s="215"/>
      <c r="CT21" s="215"/>
      <c r="CU21" s="215"/>
    </row>
    <row r="22" ht="12.75">
      <c r="A22" s="6"/>
    </row>
  </sheetData>
  <sheetProtection/>
  <mergeCells count="31">
    <mergeCell ref="A6:CU6"/>
    <mergeCell ref="A7:CU7"/>
    <mergeCell ref="A8:CU8"/>
    <mergeCell ref="A11:S21"/>
    <mergeCell ref="T11:Z11"/>
    <mergeCell ref="AA11:BG11"/>
    <mergeCell ref="BH11:CU11"/>
    <mergeCell ref="T12:Z13"/>
    <mergeCell ref="AA12:BG12"/>
    <mergeCell ref="BH12:CU13"/>
    <mergeCell ref="AA13:BG13"/>
    <mergeCell ref="T14:Z14"/>
    <mergeCell ref="AA14:BG14"/>
    <mergeCell ref="BH14:CU14"/>
    <mergeCell ref="T15:Z16"/>
    <mergeCell ref="AA15:BG15"/>
    <mergeCell ref="BH15:CU16"/>
    <mergeCell ref="AA16:BG16"/>
    <mergeCell ref="T17:Z17"/>
    <mergeCell ref="AA17:BG17"/>
    <mergeCell ref="BH17:CU17"/>
    <mergeCell ref="T18:Z18"/>
    <mergeCell ref="AA18:BG18"/>
    <mergeCell ref="BH18:CU18"/>
    <mergeCell ref="T19:Z19"/>
    <mergeCell ref="AA19:BG19"/>
    <mergeCell ref="BH19:CU19"/>
    <mergeCell ref="T20:Z21"/>
    <mergeCell ref="AA20:BG20"/>
    <mergeCell ref="BH20:CU21"/>
    <mergeCell ref="AA21:BG2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M32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3.25390625" style="0" customWidth="1"/>
    <col min="2" max="2" width="36.625" style="0" customWidth="1"/>
    <col min="3" max="3" width="45.125" style="0" customWidth="1"/>
  </cols>
  <sheetData>
    <row r="2" spans="1:13" ht="12.75">
      <c r="A2" s="243" t="s">
        <v>207</v>
      </c>
      <c r="B2" s="243"/>
      <c r="C2" s="243"/>
      <c r="D2" s="19"/>
      <c r="E2" s="19"/>
      <c r="F2" s="19"/>
      <c r="G2" s="19"/>
      <c r="H2" s="19"/>
      <c r="I2" s="19"/>
      <c r="J2" s="19"/>
      <c r="K2" s="19"/>
      <c r="L2" s="19"/>
      <c r="M2" s="19"/>
    </row>
    <row r="4" spans="1:3" ht="12.75">
      <c r="A4" s="21" t="s">
        <v>10</v>
      </c>
      <c r="B4" s="21" t="s">
        <v>208</v>
      </c>
      <c r="C4" s="21" t="s">
        <v>209</v>
      </c>
    </row>
    <row r="5" spans="1:3" ht="38.25">
      <c r="A5" s="22">
        <v>1</v>
      </c>
      <c r="B5" s="22" t="s">
        <v>211</v>
      </c>
      <c r="C5" s="23" t="s">
        <v>210</v>
      </c>
    </row>
    <row r="6" spans="1:3" ht="12.75">
      <c r="A6" s="21">
        <v>2</v>
      </c>
      <c r="B6" s="22" t="s">
        <v>212</v>
      </c>
      <c r="C6" s="23" t="s">
        <v>213</v>
      </c>
    </row>
    <row r="7" spans="1:3" ht="38.25">
      <c r="A7" s="22">
        <v>3</v>
      </c>
      <c r="B7" s="464" t="s">
        <v>365</v>
      </c>
      <c r="C7" s="23" t="s">
        <v>214</v>
      </c>
    </row>
    <row r="8" spans="1:3" ht="25.5">
      <c r="A8" s="22">
        <v>4</v>
      </c>
      <c r="B8" s="22" t="s">
        <v>215</v>
      </c>
      <c r="C8" s="23" t="s">
        <v>216</v>
      </c>
    </row>
    <row r="9" spans="1:3" ht="25.5">
      <c r="A9" s="22">
        <v>5</v>
      </c>
      <c r="B9" s="22" t="s">
        <v>217</v>
      </c>
      <c r="C9" s="23" t="s">
        <v>218</v>
      </c>
    </row>
    <row r="10" spans="1:3" ht="12.75">
      <c r="A10" s="21">
        <v>6</v>
      </c>
      <c r="B10" s="22" t="s">
        <v>219</v>
      </c>
      <c r="C10" s="23" t="s">
        <v>220</v>
      </c>
    </row>
    <row r="11" spans="1:3" ht="12.75">
      <c r="A11" s="21">
        <v>7</v>
      </c>
      <c r="B11" s="22" t="s">
        <v>221</v>
      </c>
      <c r="C11" s="23" t="s">
        <v>222</v>
      </c>
    </row>
    <row r="12" spans="1:3" ht="12.75">
      <c r="A12" s="21">
        <v>8</v>
      </c>
      <c r="B12" s="22" t="s">
        <v>223</v>
      </c>
      <c r="C12" s="24" t="s">
        <v>224</v>
      </c>
    </row>
    <row r="13" spans="1:3" ht="76.5">
      <c r="A13" s="22">
        <v>9</v>
      </c>
      <c r="B13" s="459" t="s">
        <v>225</v>
      </c>
      <c r="C13" s="460" t="s">
        <v>226</v>
      </c>
    </row>
    <row r="14" spans="1:3" ht="126">
      <c r="A14" s="463">
        <v>10</v>
      </c>
      <c r="B14" s="434" t="s">
        <v>364</v>
      </c>
      <c r="C14" s="434" t="s">
        <v>357</v>
      </c>
    </row>
    <row r="15" spans="1:3" ht="38.25">
      <c r="A15" s="25">
        <v>11</v>
      </c>
      <c r="B15" s="461" t="s">
        <v>227</v>
      </c>
      <c r="C15" s="462" t="s">
        <v>158</v>
      </c>
    </row>
    <row r="16" spans="1:3" ht="25.5">
      <c r="A16" s="25">
        <v>12</v>
      </c>
      <c r="B16" s="26" t="s">
        <v>228</v>
      </c>
      <c r="C16" s="458" t="s">
        <v>158</v>
      </c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  <row r="31" ht="12.75">
      <c r="C31" s="20"/>
    </row>
    <row r="32" ht="12.75">
      <c r="C32" s="20"/>
    </row>
  </sheetData>
  <sheetProtection/>
  <mergeCells count="1">
    <mergeCell ref="A2:C2"/>
  </mergeCells>
  <hyperlinks>
    <hyperlink ref="C12" r:id="rId1" display="aiysberg_lavr@mail.ru"/>
  </hyperlinks>
  <printOptions/>
  <pageMargins left="0.7" right="0.7" top="0.75" bottom="0.75" header="0.3" footer="0.3"/>
  <pageSetup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C29" sqref="C29"/>
    </sheetView>
  </sheetViews>
  <sheetFormatPr defaultColWidth="9.00390625" defaultRowHeight="12.75"/>
  <cols>
    <col min="1" max="1" width="37.125" style="0" customWidth="1"/>
    <col min="2" max="2" width="43.875" style="0" customWidth="1"/>
    <col min="3" max="3" width="33.125" style="0" customWidth="1"/>
    <col min="4" max="4" width="32.125" style="0" customWidth="1"/>
  </cols>
  <sheetData>
    <row r="1" spans="1:4" ht="18.75">
      <c r="A1" s="104" t="s">
        <v>229</v>
      </c>
      <c r="B1" s="104"/>
      <c r="C1" s="104"/>
      <c r="D1" s="104"/>
    </row>
    <row r="2" spans="1:4" ht="18.75">
      <c r="A2" s="104" t="s">
        <v>230</v>
      </c>
      <c r="B2" s="104"/>
      <c r="C2" s="104"/>
      <c r="D2" s="104"/>
    </row>
    <row r="3" spans="1:4" ht="18.75">
      <c r="A3" s="246" t="s">
        <v>258</v>
      </c>
      <c r="B3" s="246"/>
      <c r="C3" s="246"/>
      <c r="D3" s="246"/>
    </row>
    <row r="4" spans="1:4" ht="18.75">
      <c r="A4" s="246" t="s">
        <v>231</v>
      </c>
      <c r="B4" s="246"/>
      <c r="C4" s="246"/>
      <c r="D4" s="246"/>
    </row>
    <row r="5" spans="1:4" ht="16.5" thickBot="1">
      <c r="A5" s="28"/>
      <c r="B5" s="28"/>
      <c r="C5" s="28"/>
      <c r="D5" s="27"/>
    </row>
    <row r="6" spans="1:4" ht="47.25">
      <c r="A6" s="247" t="s">
        <v>232</v>
      </c>
      <c r="B6" s="29" t="s">
        <v>243</v>
      </c>
      <c r="C6" s="29" t="s">
        <v>244</v>
      </c>
      <c r="D6" s="29" t="s">
        <v>245</v>
      </c>
    </row>
    <row r="7" spans="1:4" ht="36">
      <c r="A7" s="248"/>
      <c r="B7" s="46" t="s">
        <v>233</v>
      </c>
      <c r="C7" s="30" t="s">
        <v>233</v>
      </c>
      <c r="D7" s="46" t="s">
        <v>233</v>
      </c>
    </row>
    <row r="8" spans="1:4" ht="12.75" customHeight="1">
      <c r="A8" s="248"/>
      <c r="B8" s="47" t="s">
        <v>274</v>
      </c>
      <c r="C8" s="31" t="s">
        <v>234</v>
      </c>
      <c r="D8" s="47" t="s">
        <v>273</v>
      </c>
    </row>
    <row r="9" spans="1:4" ht="16.5" thickBot="1">
      <c r="A9" s="248"/>
      <c r="B9" s="38" t="s">
        <v>235</v>
      </c>
      <c r="C9" s="38" t="s">
        <v>235</v>
      </c>
      <c r="D9" s="38" t="s">
        <v>235</v>
      </c>
    </row>
    <row r="10" spans="1:4" ht="15.75">
      <c r="A10" s="244" t="s">
        <v>236</v>
      </c>
      <c r="B10" s="245"/>
      <c r="C10" s="245"/>
      <c r="D10" s="39"/>
    </row>
    <row r="11" spans="1:4" ht="15.75">
      <c r="A11" s="32" t="s">
        <v>237</v>
      </c>
      <c r="B11" s="45">
        <v>5.17</v>
      </c>
      <c r="C11" s="33">
        <v>7.9</v>
      </c>
      <c r="D11" s="45">
        <v>22.39</v>
      </c>
    </row>
    <row r="12" spans="1:4" ht="15.75">
      <c r="A12" s="32" t="s">
        <v>238</v>
      </c>
      <c r="B12" s="45">
        <v>5.17</v>
      </c>
      <c r="C12" s="33">
        <v>7.9</v>
      </c>
      <c r="D12" s="45">
        <v>27.77</v>
      </c>
    </row>
    <row r="13" spans="1:4" ht="15.75">
      <c r="A13" s="32" t="s">
        <v>239</v>
      </c>
      <c r="B13" s="45">
        <v>5.17</v>
      </c>
      <c r="C13" s="33">
        <v>7.9</v>
      </c>
      <c r="D13" s="45">
        <v>29.07</v>
      </c>
    </row>
    <row r="14" spans="1:4" ht="15.75">
      <c r="A14" s="32" t="s">
        <v>240</v>
      </c>
      <c r="B14" s="45">
        <v>5.17</v>
      </c>
      <c r="C14" s="33">
        <v>7.9</v>
      </c>
      <c r="D14" s="45">
        <v>36.28</v>
      </c>
    </row>
    <row r="15" spans="1:4" ht="16.5" thickBot="1">
      <c r="A15" s="34" t="s">
        <v>241</v>
      </c>
      <c r="B15" s="45">
        <v>5.17</v>
      </c>
      <c r="C15" s="35">
        <v>7.9</v>
      </c>
      <c r="D15" s="45">
        <v>60.45</v>
      </c>
    </row>
    <row r="16" spans="1:4" ht="15.75">
      <c r="A16" s="244" t="s">
        <v>242</v>
      </c>
      <c r="B16" s="245"/>
      <c r="C16" s="245"/>
      <c r="D16" s="37"/>
    </row>
    <row r="17" spans="1:4" ht="15.75">
      <c r="A17" s="32" t="s">
        <v>237</v>
      </c>
      <c r="B17" s="45">
        <v>5.17</v>
      </c>
      <c r="C17" s="33">
        <v>8.2</v>
      </c>
      <c r="D17" s="48">
        <v>23.95</v>
      </c>
    </row>
    <row r="18" spans="1:4" ht="15.75">
      <c r="A18" s="32" t="s">
        <v>238</v>
      </c>
      <c r="B18" s="45">
        <v>5.17</v>
      </c>
      <c r="C18" s="33">
        <v>8.2</v>
      </c>
      <c r="D18" s="48">
        <v>31.93</v>
      </c>
    </row>
    <row r="19" spans="1:4" ht="15.75">
      <c r="A19" s="32" t="s">
        <v>239</v>
      </c>
      <c r="B19" s="45">
        <v>5.17</v>
      </c>
      <c r="C19" s="33">
        <v>8.2</v>
      </c>
      <c r="D19" s="48">
        <v>33.55</v>
      </c>
    </row>
    <row r="20" spans="1:4" ht="15.75">
      <c r="A20" s="32" t="s">
        <v>240</v>
      </c>
      <c r="B20" s="45">
        <v>5.17</v>
      </c>
      <c r="C20" s="33">
        <v>8.2</v>
      </c>
      <c r="D20" s="48">
        <v>36.39</v>
      </c>
    </row>
    <row r="21" spans="1:4" ht="16.5" thickBot="1">
      <c r="A21" s="34" t="s">
        <v>241</v>
      </c>
      <c r="B21" s="49">
        <v>5.17</v>
      </c>
      <c r="C21" s="36">
        <v>8.2</v>
      </c>
      <c r="D21" s="50">
        <v>60.55</v>
      </c>
    </row>
  </sheetData>
  <sheetProtection/>
  <mergeCells count="7">
    <mergeCell ref="A16:C16"/>
    <mergeCell ref="A1:D1"/>
    <mergeCell ref="A2:D2"/>
    <mergeCell ref="A3:D3"/>
    <mergeCell ref="A4:D4"/>
    <mergeCell ref="A6:A9"/>
    <mergeCell ref="A10:C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BL33"/>
  <sheetViews>
    <sheetView zoomScalePageLayoutView="0" workbookViewId="0" topLeftCell="A1">
      <selection activeCell="DI14" sqref="DI14"/>
    </sheetView>
  </sheetViews>
  <sheetFormatPr defaultColWidth="1.37890625" defaultRowHeight="12.75"/>
  <cols>
    <col min="1" max="16384" width="1.37890625" style="3" customWidth="1"/>
  </cols>
  <sheetData>
    <row r="1" s="1" customFormat="1" ht="11.25">
      <c r="BL1" s="2" t="s">
        <v>3</v>
      </c>
    </row>
    <row r="2" s="1" customFormat="1" ht="11.25">
      <c r="BL2" s="2" t="s">
        <v>4</v>
      </c>
    </row>
    <row r="3" s="1" customFormat="1" ht="11.25">
      <c r="BL3" s="2" t="s">
        <v>5</v>
      </c>
    </row>
    <row r="6" spans="1:64" s="5" customFormat="1" ht="19.5">
      <c r="A6" s="221" t="s">
        <v>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</row>
    <row r="7" spans="1:64" s="5" customFormat="1" ht="19.5">
      <c r="A7" s="221" t="s">
        <v>7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</row>
    <row r="8" spans="1:64" s="5" customFormat="1" ht="19.5">
      <c r="A8" s="221" t="s">
        <v>8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</row>
    <row r="9" spans="1:64" s="5" customFormat="1" ht="19.5">
      <c r="A9" s="221" t="s">
        <v>9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</row>
    <row r="12" spans="1:64" s="4" customFormat="1" ht="15.75">
      <c r="A12" s="212" t="s">
        <v>10</v>
      </c>
      <c r="B12" s="213"/>
      <c r="C12" s="213"/>
      <c r="D12" s="214"/>
      <c r="E12" s="322" t="s">
        <v>12</v>
      </c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4"/>
      <c r="U12" s="322" t="s">
        <v>32</v>
      </c>
      <c r="V12" s="323"/>
      <c r="W12" s="323"/>
      <c r="X12" s="323"/>
      <c r="Y12" s="323"/>
      <c r="Z12" s="323"/>
      <c r="AA12" s="324"/>
      <c r="AB12" s="281" t="s">
        <v>34</v>
      </c>
      <c r="AC12" s="282"/>
      <c r="AD12" s="282"/>
      <c r="AE12" s="282"/>
      <c r="AF12" s="282"/>
      <c r="AG12" s="282"/>
      <c r="AH12" s="282"/>
      <c r="AI12" s="282"/>
      <c r="AJ12" s="282"/>
      <c r="AK12" s="283"/>
      <c r="AL12" s="281" t="s">
        <v>34</v>
      </c>
      <c r="AM12" s="282"/>
      <c r="AN12" s="282"/>
      <c r="AO12" s="282"/>
      <c r="AP12" s="282"/>
      <c r="AQ12" s="282"/>
      <c r="AR12" s="282"/>
      <c r="AS12" s="282"/>
      <c r="AT12" s="282"/>
      <c r="AU12" s="282"/>
      <c r="AV12" s="282"/>
      <c r="AW12" s="282"/>
      <c r="AX12" s="282"/>
      <c r="AY12" s="282"/>
      <c r="AZ12" s="282"/>
      <c r="BA12" s="282"/>
      <c r="BB12" s="282"/>
      <c r="BC12" s="282"/>
      <c r="BD12" s="282"/>
      <c r="BE12" s="282"/>
      <c r="BF12" s="282"/>
      <c r="BG12" s="282"/>
      <c r="BH12" s="282"/>
      <c r="BI12" s="282"/>
      <c r="BJ12" s="282"/>
      <c r="BK12" s="282"/>
      <c r="BL12" s="283"/>
    </row>
    <row r="13" spans="1:64" s="4" customFormat="1" ht="15.75">
      <c r="A13" s="319" t="s">
        <v>11</v>
      </c>
      <c r="B13" s="320"/>
      <c r="C13" s="320"/>
      <c r="D13" s="321"/>
      <c r="E13" s="258" t="s">
        <v>13</v>
      </c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60"/>
      <c r="U13" s="258" t="s">
        <v>42</v>
      </c>
      <c r="V13" s="259"/>
      <c r="W13" s="259"/>
      <c r="X13" s="259"/>
      <c r="Y13" s="259"/>
      <c r="Z13" s="259"/>
      <c r="AA13" s="260"/>
      <c r="AB13" s="258" t="s">
        <v>40</v>
      </c>
      <c r="AC13" s="259"/>
      <c r="AD13" s="259"/>
      <c r="AE13" s="259"/>
      <c r="AF13" s="259"/>
      <c r="AG13" s="259"/>
      <c r="AH13" s="259"/>
      <c r="AI13" s="259"/>
      <c r="AJ13" s="259"/>
      <c r="AK13" s="260"/>
      <c r="AL13" s="258" t="s">
        <v>37</v>
      </c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60"/>
      <c r="BC13" s="258" t="s">
        <v>36</v>
      </c>
      <c r="BD13" s="259"/>
      <c r="BE13" s="259"/>
      <c r="BF13" s="259"/>
      <c r="BG13" s="259"/>
      <c r="BH13" s="259"/>
      <c r="BI13" s="259"/>
      <c r="BJ13" s="259"/>
      <c r="BK13" s="259"/>
      <c r="BL13" s="260"/>
    </row>
    <row r="14" spans="1:64" s="4" customFormat="1" ht="15.75">
      <c r="A14" s="319"/>
      <c r="B14" s="320"/>
      <c r="C14" s="320"/>
      <c r="D14" s="321"/>
      <c r="E14" s="258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60"/>
      <c r="U14" s="258" t="s">
        <v>43</v>
      </c>
      <c r="V14" s="259"/>
      <c r="W14" s="259"/>
      <c r="X14" s="259"/>
      <c r="Y14" s="259"/>
      <c r="Z14" s="259"/>
      <c r="AA14" s="260"/>
      <c r="AB14" s="258" t="s">
        <v>41</v>
      </c>
      <c r="AC14" s="259"/>
      <c r="AD14" s="259"/>
      <c r="AE14" s="259"/>
      <c r="AF14" s="259"/>
      <c r="AG14" s="259"/>
      <c r="AH14" s="259"/>
      <c r="AI14" s="259"/>
      <c r="AJ14" s="259"/>
      <c r="AK14" s="260"/>
      <c r="AL14" s="258" t="s">
        <v>38</v>
      </c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259"/>
      <c r="AX14" s="259"/>
      <c r="AY14" s="259"/>
      <c r="AZ14" s="259"/>
      <c r="BA14" s="259"/>
      <c r="BB14" s="260"/>
      <c r="BC14" s="258"/>
      <c r="BD14" s="259"/>
      <c r="BE14" s="259"/>
      <c r="BF14" s="259"/>
      <c r="BG14" s="259"/>
      <c r="BH14" s="259"/>
      <c r="BI14" s="259"/>
      <c r="BJ14" s="259"/>
      <c r="BK14" s="259"/>
      <c r="BL14" s="260"/>
    </row>
    <row r="15" spans="1:64" s="4" customFormat="1" ht="15.75">
      <c r="A15" s="319"/>
      <c r="B15" s="320"/>
      <c r="C15" s="320"/>
      <c r="D15" s="321"/>
      <c r="E15" s="258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60"/>
      <c r="U15" s="258" t="s">
        <v>33</v>
      </c>
      <c r="V15" s="259"/>
      <c r="W15" s="259"/>
      <c r="X15" s="259"/>
      <c r="Y15" s="259"/>
      <c r="Z15" s="259"/>
      <c r="AA15" s="260"/>
      <c r="AB15" s="258" t="s">
        <v>35</v>
      </c>
      <c r="AC15" s="259"/>
      <c r="AD15" s="259"/>
      <c r="AE15" s="259"/>
      <c r="AF15" s="259"/>
      <c r="AG15" s="259"/>
      <c r="AH15" s="259"/>
      <c r="AI15" s="259"/>
      <c r="AJ15" s="259"/>
      <c r="AK15" s="260"/>
      <c r="AL15" s="258" t="s">
        <v>39</v>
      </c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  <c r="AW15" s="259"/>
      <c r="AX15" s="259"/>
      <c r="AY15" s="259"/>
      <c r="AZ15" s="259"/>
      <c r="BA15" s="259"/>
      <c r="BB15" s="260"/>
      <c r="BC15" s="258"/>
      <c r="BD15" s="259"/>
      <c r="BE15" s="259"/>
      <c r="BF15" s="259"/>
      <c r="BG15" s="259"/>
      <c r="BH15" s="259"/>
      <c r="BI15" s="259"/>
      <c r="BJ15" s="259"/>
      <c r="BK15" s="259"/>
      <c r="BL15" s="260"/>
    </row>
    <row r="16" spans="1:64" s="4" customFormat="1" ht="15.75">
      <c r="A16" s="319"/>
      <c r="B16" s="320"/>
      <c r="C16" s="320"/>
      <c r="D16" s="321"/>
      <c r="E16" s="258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60"/>
      <c r="U16" s="258"/>
      <c r="V16" s="259"/>
      <c r="W16" s="259"/>
      <c r="X16" s="259"/>
      <c r="Y16" s="259"/>
      <c r="Z16" s="259"/>
      <c r="AA16" s="260"/>
      <c r="AB16" s="258"/>
      <c r="AC16" s="259"/>
      <c r="AD16" s="259"/>
      <c r="AE16" s="259"/>
      <c r="AF16" s="259"/>
      <c r="AG16" s="259"/>
      <c r="AH16" s="259"/>
      <c r="AI16" s="259"/>
      <c r="AJ16" s="259"/>
      <c r="AK16" s="260"/>
      <c r="AL16" s="258" t="s">
        <v>15</v>
      </c>
      <c r="AM16" s="259"/>
      <c r="AN16" s="259"/>
      <c r="AO16" s="259"/>
      <c r="AP16" s="259"/>
      <c r="AQ16" s="259"/>
      <c r="AR16" s="259"/>
      <c r="AS16" s="259"/>
      <c r="AT16" s="259"/>
      <c r="AU16" s="259"/>
      <c r="AV16" s="259"/>
      <c r="AW16" s="259"/>
      <c r="AX16" s="259"/>
      <c r="AY16" s="259"/>
      <c r="AZ16" s="259"/>
      <c r="BA16" s="259"/>
      <c r="BB16" s="260"/>
      <c r="BC16" s="258"/>
      <c r="BD16" s="259"/>
      <c r="BE16" s="259"/>
      <c r="BF16" s="259"/>
      <c r="BG16" s="259"/>
      <c r="BH16" s="259"/>
      <c r="BI16" s="259"/>
      <c r="BJ16" s="259"/>
      <c r="BK16" s="259"/>
      <c r="BL16" s="260"/>
    </row>
    <row r="17" spans="1:64" s="4" customFormat="1" ht="15.75">
      <c r="A17" s="206" t="s">
        <v>0</v>
      </c>
      <c r="B17" s="206"/>
      <c r="C17" s="206"/>
      <c r="D17" s="206"/>
      <c r="E17" s="207" t="s">
        <v>1</v>
      </c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9"/>
      <c r="U17" s="206" t="s">
        <v>2</v>
      </c>
      <c r="V17" s="206"/>
      <c r="W17" s="206"/>
      <c r="X17" s="206"/>
      <c r="Y17" s="206"/>
      <c r="Z17" s="206"/>
      <c r="AA17" s="206"/>
      <c r="AB17" s="206" t="s">
        <v>29</v>
      </c>
      <c r="AC17" s="206"/>
      <c r="AD17" s="206"/>
      <c r="AE17" s="206"/>
      <c r="AF17" s="206"/>
      <c r="AG17" s="206"/>
      <c r="AH17" s="206"/>
      <c r="AI17" s="206"/>
      <c r="AJ17" s="206"/>
      <c r="AK17" s="206"/>
      <c r="AL17" s="206" t="s">
        <v>30</v>
      </c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 t="s">
        <v>31</v>
      </c>
      <c r="BD17" s="206"/>
      <c r="BE17" s="206"/>
      <c r="BF17" s="206"/>
      <c r="BG17" s="206"/>
      <c r="BH17" s="206"/>
      <c r="BI17" s="206"/>
      <c r="BJ17" s="206"/>
      <c r="BK17" s="206"/>
      <c r="BL17" s="206"/>
    </row>
    <row r="18" spans="1:64" s="4" customFormat="1" ht="15.75">
      <c r="A18" s="231" t="s">
        <v>28</v>
      </c>
      <c r="B18" s="232"/>
      <c r="C18" s="232"/>
      <c r="D18" s="233"/>
      <c r="E18" s="303" t="s">
        <v>14</v>
      </c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10"/>
      <c r="V18" s="311"/>
      <c r="W18" s="311"/>
      <c r="X18" s="311"/>
      <c r="Y18" s="311"/>
      <c r="Z18" s="311"/>
      <c r="AA18" s="312"/>
      <c r="AB18" s="263"/>
      <c r="AC18" s="264"/>
      <c r="AD18" s="264"/>
      <c r="AE18" s="264"/>
      <c r="AF18" s="264"/>
      <c r="AG18" s="264"/>
      <c r="AH18" s="264"/>
      <c r="AI18" s="264"/>
      <c r="AJ18" s="264"/>
      <c r="AK18" s="265"/>
      <c r="AL18" s="249" t="s">
        <v>333</v>
      </c>
      <c r="AM18" s="250"/>
      <c r="AN18" s="250"/>
      <c r="AO18" s="250"/>
      <c r="AP18" s="250"/>
      <c r="AQ18" s="250"/>
      <c r="AR18" s="250"/>
      <c r="AS18" s="250"/>
      <c r="AT18" s="250"/>
      <c r="AU18" s="250"/>
      <c r="AV18" s="250"/>
      <c r="AW18" s="250"/>
      <c r="AX18" s="250"/>
      <c r="AY18" s="250"/>
      <c r="AZ18" s="250"/>
      <c r="BA18" s="250"/>
      <c r="BB18" s="251"/>
      <c r="BC18" s="263"/>
      <c r="BD18" s="264"/>
      <c r="BE18" s="264"/>
      <c r="BF18" s="264"/>
      <c r="BG18" s="264"/>
      <c r="BH18" s="264"/>
      <c r="BI18" s="264"/>
      <c r="BJ18" s="264"/>
      <c r="BK18" s="264"/>
      <c r="BL18" s="265"/>
    </row>
    <row r="19" spans="1:64" s="4" customFormat="1" ht="15.75">
      <c r="A19" s="305"/>
      <c r="B19" s="306"/>
      <c r="C19" s="306"/>
      <c r="D19" s="307"/>
      <c r="E19" s="303" t="s">
        <v>15</v>
      </c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13"/>
      <c r="V19" s="314"/>
      <c r="W19" s="314"/>
      <c r="X19" s="314"/>
      <c r="Y19" s="314"/>
      <c r="Z19" s="314"/>
      <c r="AA19" s="315"/>
      <c r="AB19" s="266"/>
      <c r="AC19" s="267"/>
      <c r="AD19" s="267"/>
      <c r="AE19" s="267"/>
      <c r="AF19" s="267"/>
      <c r="AG19" s="267"/>
      <c r="AH19" s="267"/>
      <c r="AI19" s="267"/>
      <c r="AJ19" s="267"/>
      <c r="AK19" s="268"/>
      <c r="AL19" s="252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4"/>
      <c r="BC19" s="266"/>
      <c r="BD19" s="267"/>
      <c r="BE19" s="267"/>
      <c r="BF19" s="267"/>
      <c r="BG19" s="267"/>
      <c r="BH19" s="267"/>
      <c r="BI19" s="267"/>
      <c r="BJ19" s="267"/>
      <c r="BK19" s="267"/>
      <c r="BL19" s="268"/>
    </row>
    <row r="20" spans="1:64" s="4" customFormat="1" ht="15.75">
      <c r="A20" s="305"/>
      <c r="B20" s="306"/>
      <c r="C20" s="306"/>
      <c r="D20" s="307"/>
      <c r="E20" s="297" t="s">
        <v>44</v>
      </c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316"/>
      <c r="V20" s="317"/>
      <c r="W20" s="317"/>
      <c r="X20" s="317"/>
      <c r="Y20" s="317"/>
      <c r="Z20" s="317"/>
      <c r="AA20" s="318"/>
      <c r="AB20" s="269"/>
      <c r="AC20" s="270"/>
      <c r="AD20" s="270"/>
      <c r="AE20" s="270"/>
      <c r="AF20" s="270"/>
      <c r="AG20" s="270"/>
      <c r="AH20" s="270"/>
      <c r="AI20" s="270"/>
      <c r="AJ20" s="270"/>
      <c r="AK20" s="271"/>
      <c r="AL20" s="252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54"/>
      <c r="BC20" s="269"/>
      <c r="BD20" s="270"/>
      <c r="BE20" s="270"/>
      <c r="BF20" s="270"/>
      <c r="BG20" s="270"/>
      <c r="BH20" s="270"/>
      <c r="BI20" s="270"/>
      <c r="BJ20" s="270"/>
      <c r="BK20" s="270"/>
      <c r="BL20" s="271"/>
    </row>
    <row r="21" spans="1:64" s="4" customFormat="1" ht="15" customHeight="1">
      <c r="A21" s="305"/>
      <c r="B21" s="306"/>
      <c r="C21" s="306"/>
      <c r="D21" s="307"/>
      <c r="E21" s="299" t="s">
        <v>16</v>
      </c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1"/>
      <c r="U21" s="302" t="s">
        <v>331</v>
      </c>
      <c r="V21" s="302"/>
      <c r="W21" s="302"/>
      <c r="X21" s="302"/>
      <c r="Y21" s="302"/>
      <c r="Z21" s="302"/>
      <c r="AA21" s="302"/>
      <c r="AB21" s="261">
        <f>'атм.с. 77233000000-1'!E28+'атм.с. 77233000000-2'!E23+'атм.с. 77233000000-3'!E23+'атм.с. 77233000000-4'!E23+'атм.с. 77233000000-5'!E23+'атм.с. 77233000000-1'!E29+'атм.с. 77233000000-2'!E22+'атм.с. 77233000000-3'!E22+'атм.с. 77233000000-4'!E22+'атм.с. 77233000000-5'!E22</f>
        <v>149.25719999999998</v>
      </c>
      <c r="AC21" s="261"/>
      <c r="AD21" s="261"/>
      <c r="AE21" s="261"/>
      <c r="AF21" s="261"/>
      <c r="AG21" s="261"/>
      <c r="AH21" s="261"/>
      <c r="AI21" s="261"/>
      <c r="AJ21" s="261"/>
      <c r="AK21" s="261"/>
      <c r="AL21" s="252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4"/>
      <c r="BC21" s="262"/>
      <c r="BD21" s="262"/>
      <c r="BE21" s="262"/>
      <c r="BF21" s="262"/>
      <c r="BG21" s="262"/>
      <c r="BH21" s="262"/>
      <c r="BI21" s="262"/>
      <c r="BJ21" s="262"/>
      <c r="BK21" s="262"/>
      <c r="BL21" s="262"/>
    </row>
    <row r="22" spans="1:64" s="4" customFormat="1" ht="15" customHeight="1">
      <c r="A22" s="305"/>
      <c r="B22" s="306"/>
      <c r="C22" s="306"/>
      <c r="D22" s="307"/>
      <c r="E22" s="299" t="s">
        <v>17</v>
      </c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1"/>
      <c r="U22" s="302" t="s">
        <v>331</v>
      </c>
      <c r="V22" s="302"/>
      <c r="W22" s="302"/>
      <c r="X22" s="302"/>
      <c r="Y22" s="302"/>
      <c r="Z22" s="302"/>
      <c r="AA22" s="302"/>
      <c r="AB22" s="261">
        <f>'атм.с. 77233000000-1'!E26+'атм.с. 77233000000-2'!E25+'атм.с. 77233000000-3'!E25+'атм.с. 77233000000-4'!E25+'атм.с. 77233000000-5'!E25</f>
        <v>20.061400000000003</v>
      </c>
      <c r="AC22" s="261"/>
      <c r="AD22" s="261"/>
      <c r="AE22" s="261"/>
      <c r="AF22" s="261"/>
      <c r="AG22" s="261"/>
      <c r="AH22" s="261"/>
      <c r="AI22" s="261"/>
      <c r="AJ22" s="261"/>
      <c r="AK22" s="261"/>
      <c r="AL22" s="252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254"/>
      <c r="BC22" s="262"/>
      <c r="BD22" s="262"/>
      <c r="BE22" s="262"/>
      <c r="BF22" s="262"/>
      <c r="BG22" s="262"/>
      <c r="BH22" s="262"/>
      <c r="BI22" s="262"/>
      <c r="BJ22" s="262"/>
      <c r="BK22" s="262"/>
      <c r="BL22" s="262"/>
    </row>
    <row r="23" spans="1:64" s="4" customFormat="1" ht="15.75">
      <c r="A23" s="305"/>
      <c r="B23" s="306"/>
      <c r="C23" s="306"/>
      <c r="D23" s="307"/>
      <c r="E23" s="284" t="s">
        <v>18</v>
      </c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6"/>
      <c r="U23" s="287" t="s">
        <v>331</v>
      </c>
      <c r="V23" s="288"/>
      <c r="W23" s="288"/>
      <c r="X23" s="288"/>
      <c r="Y23" s="288"/>
      <c r="Z23" s="288"/>
      <c r="AA23" s="289"/>
      <c r="AB23" s="261">
        <v>0</v>
      </c>
      <c r="AC23" s="261"/>
      <c r="AD23" s="261"/>
      <c r="AE23" s="261"/>
      <c r="AF23" s="261"/>
      <c r="AG23" s="261"/>
      <c r="AH23" s="261"/>
      <c r="AI23" s="261"/>
      <c r="AJ23" s="261"/>
      <c r="AK23" s="261"/>
      <c r="AL23" s="252"/>
      <c r="AM23" s="253"/>
      <c r="AN23" s="253"/>
      <c r="AO23" s="253"/>
      <c r="AP23" s="253"/>
      <c r="AQ23" s="253"/>
      <c r="AR23" s="253"/>
      <c r="AS23" s="253"/>
      <c r="AT23" s="253"/>
      <c r="AU23" s="253"/>
      <c r="AV23" s="253"/>
      <c r="AW23" s="253"/>
      <c r="AX23" s="253"/>
      <c r="AY23" s="253"/>
      <c r="AZ23" s="253"/>
      <c r="BA23" s="253"/>
      <c r="BB23" s="254"/>
      <c r="BC23" s="304"/>
      <c r="BD23" s="304"/>
      <c r="BE23" s="304"/>
      <c r="BF23" s="304"/>
      <c r="BG23" s="304"/>
      <c r="BH23" s="304"/>
      <c r="BI23" s="304"/>
      <c r="BJ23" s="304"/>
      <c r="BK23" s="304"/>
      <c r="BL23" s="304"/>
    </row>
    <row r="24" spans="1:64" s="4" customFormat="1" ht="15.75">
      <c r="A24" s="305"/>
      <c r="B24" s="306"/>
      <c r="C24" s="306"/>
      <c r="D24" s="307"/>
      <c r="E24" s="296" t="s">
        <v>19</v>
      </c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8"/>
      <c r="U24" s="293"/>
      <c r="V24" s="294"/>
      <c r="W24" s="294"/>
      <c r="X24" s="294"/>
      <c r="Y24" s="294"/>
      <c r="Z24" s="294"/>
      <c r="AA24" s="295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52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53"/>
      <c r="AZ24" s="253"/>
      <c r="BA24" s="253"/>
      <c r="BB24" s="254"/>
      <c r="BC24" s="304"/>
      <c r="BD24" s="304"/>
      <c r="BE24" s="304"/>
      <c r="BF24" s="304"/>
      <c r="BG24" s="304"/>
      <c r="BH24" s="304"/>
      <c r="BI24" s="304"/>
      <c r="BJ24" s="304"/>
      <c r="BK24" s="304"/>
      <c r="BL24" s="304"/>
    </row>
    <row r="25" spans="1:64" s="4" customFormat="1" ht="15.75">
      <c r="A25" s="305"/>
      <c r="B25" s="306"/>
      <c r="C25" s="306"/>
      <c r="D25" s="307"/>
      <c r="E25" s="284" t="s">
        <v>20</v>
      </c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6"/>
      <c r="U25" s="287" t="s">
        <v>331</v>
      </c>
      <c r="V25" s="288"/>
      <c r="W25" s="288"/>
      <c r="X25" s="288"/>
      <c r="Y25" s="288"/>
      <c r="Z25" s="288"/>
      <c r="AA25" s="289"/>
      <c r="AB25" s="261">
        <f>'атм.с. 77233000000-1'!E23+'атм.с. 77233000000-1'!E24+'атм.с. 77233000000-2'!E27+'атм.с. 77233000000-2'!E28+'атм.с. 77233000000-3'!E28+'атм.с. 77233000000-3'!E27+'атм.с. 77233000000-4'!E28+'атм.с. 77233000000-4'!E27+'атм.с. 77233000000-5'!E28+'атм.с. 77233000000-5'!E27+'атм.с. 77233000000-1'!E22+'атм.с. 77233000000-2'!E29+'атм.с. 77233000000-3'!E29+'атм.с. 77233000000-4'!E29+'атм.с. 77233000000-5'!E29</f>
        <v>50.1538208</v>
      </c>
      <c r="AC25" s="261"/>
      <c r="AD25" s="261"/>
      <c r="AE25" s="261"/>
      <c r="AF25" s="261"/>
      <c r="AG25" s="261"/>
      <c r="AH25" s="261"/>
      <c r="AI25" s="261"/>
      <c r="AJ25" s="261"/>
      <c r="AK25" s="261"/>
      <c r="AL25" s="252"/>
      <c r="AM25" s="253"/>
      <c r="AN25" s="253"/>
      <c r="AO25" s="253"/>
      <c r="AP25" s="253"/>
      <c r="AQ25" s="253"/>
      <c r="AR25" s="253"/>
      <c r="AS25" s="253"/>
      <c r="AT25" s="253"/>
      <c r="AU25" s="253"/>
      <c r="AV25" s="253"/>
      <c r="AW25" s="253"/>
      <c r="AX25" s="253"/>
      <c r="AY25" s="253"/>
      <c r="AZ25" s="253"/>
      <c r="BA25" s="253"/>
      <c r="BB25" s="254"/>
      <c r="BC25" s="304"/>
      <c r="BD25" s="304"/>
      <c r="BE25" s="304"/>
      <c r="BF25" s="304"/>
      <c r="BG25" s="304"/>
      <c r="BH25" s="304"/>
      <c r="BI25" s="304"/>
      <c r="BJ25" s="304"/>
      <c r="BK25" s="304"/>
      <c r="BL25" s="304"/>
    </row>
    <row r="26" spans="1:64" s="4" customFormat="1" ht="15.75">
      <c r="A26" s="305"/>
      <c r="B26" s="306"/>
      <c r="C26" s="306"/>
      <c r="D26" s="307"/>
      <c r="E26" s="308" t="s">
        <v>21</v>
      </c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9"/>
      <c r="U26" s="290"/>
      <c r="V26" s="291"/>
      <c r="W26" s="291"/>
      <c r="X26" s="291"/>
      <c r="Y26" s="291"/>
      <c r="Z26" s="291"/>
      <c r="AA26" s="292"/>
      <c r="AB26" s="261"/>
      <c r="AC26" s="261"/>
      <c r="AD26" s="261"/>
      <c r="AE26" s="261"/>
      <c r="AF26" s="261"/>
      <c r="AG26" s="261"/>
      <c r="AH26" s="261"/>
      <c r="AI26" s="261"/>
      <c r="AJ26" s="261"/>
      <c r="AK26" s="261"/>
      <c r="AL26" s="252"/>
      <c r="AM26" s="253"/>
      <c r="AN26" s="253"/>
      <c r="AO26" s="253"/>
      <c r="AP26" s="253"/>
      <c r="AQ26" s="253"/>
      <c r="AR26" s="253"/>
      <c r="AS26" s="253"/>
      <c r="AT26" s="253"/>
      <c r="AU26" s="253"/>
      <c r="AV26" s="253"/>
      <c r="AW26" s="253"/>
      <c r="AX26" s="253"/>
      <c r="AY26" s="253"/>
      <c r="AZ26" s="253"/>
      <c r="BA26" s="253"/>
      <c r="BB26" s="254"/>
      <c r="BC26" s="304"/>
      <c r="BD26" s="304"/>
      <c r="BE26" s="304"/>
      <c r="BF26" s="304"/>
      <c r="BG26" s="304"/>
      <c r="BH26" s="304"/>
      <c r="BI26" s="304"/>
      <c r="BJ26" s="304"/>
      <c r="BK26" s="304"/>
      <c r="BL26" s="304"/>
    </row>
    <row r="27" spans="1:64" s="4" customFormat="1" ht="15.75">
      <c r="A27" s="305"/>
      <c r="B27" s="306"/>
      <c r="C27" s="306"/>
      <c r="D27" s="307"/>
      <c r="E27" s="296" t="s">
        <v>19</v>
      </c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8"/>
      <c r="U27" s="293"/>
      <c r="V27" s="294"/>
      <c r="W27" s="294"/>
      <c r="X27" s="294"/>
      <c r="Y27" s="294"/>
      <c r="Z27" s="294"/>
      <c r="AA27" s="295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52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4"/>
      <c r="BC27" s="304"/>
      <c r="BD27" s="304"/>
      <c r="BE27" s="304"/>
      <c r="BF27" s="304"/>
      <c r="BG27" s="304"/>
      <c r="BH27" s="304"/>
      <c r="BI27" s="304"/>
      <c r="BJ27" s="304"/>
      <c r="BK27" s="304"/>
      <c r="BL27" s="304"/>
    </row>
    <row r="28" spans="1:64" s="4" customFormat="1" ht="15" customHeight="1">
      <c r="A28" s="305"/>
      <c r="B28" s="306"/>
      <c r="C28" s="306"/>
      <c r="D28" s="307"/>
      <c r="E28" s="299" t="s">
        <v>22</v>
      </c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1"/>
      <c r="U28" s="302" t="s">
        <v>331</v>
      </c>
      <c r="V28" s="302"/>
      <c r="W28" s="302"/>
      <c r="X28" s="302"/>
      <c r="Y28" s="302"/>
      <c r="Z28" s="302"/>
      <c r="AA28" s="302"/>
      <c r="AB28" s="261">
        <f>'атм.с. 77233000000-1'!E25+'атм.с. 77233000000-2'!E26+'атм.с. 77233000000-3'!E26+'атм.с. 77233000000-4'!E26+'атм.с. 77233000000-5'!E26</f>
        <v>104.31950000000002</v>
      </c>
      <c r="AC28" s="261"/>
      <c r="AD28" s="261"/>
      <c r="AE28" s="261"/>
      <c r="AF28" s="261"/>
      <c r="AG28" s="261"/>
      <c r="AH28" s="261"/>
      <c r="AI28" s="261"/>
      <c r="AJ28" s="261"/>
      <c r="AK28" s="261"/>
      <c r="AL28" s="252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4"/>
      <c r="BC28" s="262"/>
      <c r="BD28" s="262"/>
      <c r="BE28" s="262"/>
      <c r="BF28" s="262"/>
      <c r="BG28" s="262"/>
      <c r="BH28" s="262"/>
      <c r="BI28" s="262"/>
      <c r="BJ28" s="262"/>
      <c r="BK28" s="262"/>
      <c r="BL28" s="262"/>
    </row>
    <row r="29" spans="1:64" s="4" customFormat="1" ht="15.75">
      <c r="A29" s="305"/>
      <c r="B29" s="306"/>
      <c r="C29" s="306"/>
      <c r="D29" s="307"/>
      <c r="E29" s="303" t="s">
        <v>23</v>
      </c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287" t="s">
        <v>331</v>
      </c>
      <c r="V29" s="288"/>
      <c r="W29" s="288"/>
      <c r="X29" s="288"/>
      <c r="Y29" s="288"/>
      <c r="Z29" s="288"/>
      <c r="AA29" s="289"/>
      <c r="AB29" s="272">
        <f>'атм.с. 77233000000-1'!E27+'атм.с. 77233000000-2'!E24+'атм.с. 77233000000-3'!E24+'атм.с. 77233000000-4'!E24+'атм.с. 77233000000-5'!E24</f>
        <v>8.0247</v>
      </c>
      <c r="AC29" s="273"/>
      <c r="AD29" s="273"/>
      <c r="AE29" s="273"/>
      <c r="AF29" s="273"/>
      <c r="AG29" s="273"/>
      <c r="AH29" s="273"/>
      <c r="AI29" s="273"/>
      <c r="AJ29" s="273"/>
      <c r="AK29" s="274"/>
      <c r="AL29" s="252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4"/>
      <c r="BC29" s="263"/>
      <c r="BD29" s="264"/>
      <c r="BE29" s="264"/>
      <c r="BF29" s="264"/>
      <c r="BG29" s="264"/>
      <c r="BH29" s="264"/>
      <c r="BI29" s="264"/>
      <c r="BJ29" s="264"/>
      <c r="BK29" s="264"/>
      <c r="BL29" s="265"/>
    </row>
    <row r="30" spans="1:64" s="4" customFormat="1" ht="15.75">
      <c r="A30" s="305"/>
      <c r="B30" s="306"/>
      <c r="C30" s="306"/>
      <c r="D30" s="307"/>
      <c r="E30" s="303" t="s">
        <v>24</v>
      </c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290"/>
      <c r="V30" s="291"/>
      <c r="W30" s="291"/>
      <c r="X30" s="291"/>
      <c r="Y30" s="291"/>
      <c r="Z30" s="291"/>
      <c r="AA30" s="292"/>
      <c r="AB30" s="275"/>
      <c r="AC30" s="276"/>
      <c r="AD30" s="276"/>
      <c r="AE30" s="276"/>
      <c r="AF30" s="276"/>
      <c r="AG30" s="276"/>
      <c r="AH30" s="276"/>
      <c r="AI30" s="276"/>
      <c r="AJ30" s="276"/>
      <c r="AK30" s="277"/>
      <c r="AL30" s="252"/>
      <c r="AM30" s="253"/>
      <c r="AN30" s="253"/>
      <c r="AO30" s="253"/>
      <c r="AP30" s="253"/>
      <c r="AQ30" s="253"/>
      <c r="AR30" s="253"/>
      <c r="AS30" s="253"/>
      <c r="AT30" s="253"/>
      <c r="AU30" s="253"/>
      <c r="AV30" s="253"/>
      <c r="AW30" s="253"/>
      <c r="AX30" s="253"/>
      <c r="AY30" s="253"/>
      <c r="AZ30" s="253"/>
      <c r="BA30" s="253"/>
      <c r="BB30" s="254"/>
      <c r="BC30" s="266"/>
      <c r="BD30" s="267"/>
      <c r="BE30" s="267"/>
      <c r="BF30" s="267"/>
      <c r="BG30" s="267"/>
      <c r="BH30" s="267"/>
      <c r="BI30" s="267"/>
      <c r="BJ30" s="267"/>
      <c r="BK30" s="267"/>
      <c r="BL30" s="268"/>
    </row>
    <row r="31" spans="1:64" s="4" customFormat="1" ht="15.75">
      <c r="A31" s="305"/>
      <c r="B31" s="306"/>
      <c r="C31" s="306"/>
      <c r="D31" s="307"/>
      <c r="E31" s="303" t="s">
        <v>25</v>
      </c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290"/>
      <c r="V31" s="291"/>
      <c r="W31" s="291"/>
      <c r="X31" s="291"/>
      <c r="Y31" s="291"/>
      <c r="Z31" s="291"/>
      <c r="AA31" s="292"/>
      <c r="AB31" s="275"/>
      <c r="AC31" s="276"/>
      <c r="AD31" s="276"/>
      <c r="AE31" s="276"/>
      <c r="AF31" s="276"/>
      <c r="AG31" s="276"/>
      <c r="AH31" s="276"/>
      <c r="AI31" s="276"/>
      <c r="AJ31" s="276"/>
      <c r="AK31" s="277"/>
      <c r="AL31" s="252"/>
      <c r="AM31" s="253"/>
      <c r="AN31" s="253"/>
      <c r="AO31" s="253"/>
      <c r="AP31" s="253"/>
      <c r="AQ31" s="253"/>
      <c r="AR31" s="253"/>
      <c r="AS31" s="253"/>
      <c r="AT31" s="253"/>
      <c r="AU31" s="253"/>
      <c r="AV31" s="253"/>
      <c r="AW31" s="253"/>
      <c r="AX31" s="253"/>
      <c r="AY31" s="253"/>
      <c r="AZ31" s="253"/>
      <c r="BA31" s="253"/>
      <c r="BB31" s="254"/>
      <c r="BC31" s="266"/>
      <c r="BD31" s="267"/>
      <c r="BE31" s="267"/>
      <c r="BF31" s="267"/>
      <c r="BG31" s="267"/>
      <c r="BH31" s="267"/>
      <c r="BI31" s="267"/>
      <c r="BJ31" s="267"/>
      <c r="BK31" s="267"/>
      <c r="BL31" s="268"/>
    </row>
    <row r="32" spans="1:64" s="4" customFormat="1" ht="15.75">
      <c r="A32" s="234"/>
      <c r="B32" s="235"/>
      <c r="C32" s="235"/>
      <c r="D32" s="236"/>
      <c r="E32" s="297" t="s">
        <v>26</v>
      </c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3"/>
      <c r="V32" s="294"/>
      <c r="W32" s="294"/>
      <c r="X32" s="294"/>
      <c r="Y32" s="294"/>
      <c r="Z32" s="294"/>
      <c r="AA32" s="295"/>
      <c r="AB32" s="278"/>
      <c r="AC32" s="279"/>
      <c r="AD32" s="279"/>
      <c r="AE32" s="279"/>
      <c r="AF32" s="279"/>
      <c r="AG32" s="279"/>
      <c r="AH32" s="279"/>
      <c r="AI32" s="279"/>
      <c r="AJ32" s="279"/>
      <c r="AK32" s="280"/>
      <c r="AL32" s="252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4"/>
      <c r="BC32" s="269"/>
      <c r="BD32" s="270"/>
      <c r="BE32" s="270"/>
      <c r="BF32" s="270"/>
      <c r="BG32" s="270"/>
      <c r="BH32" s="270"/>
      <c r="BI32" s="270"/>
      <c r="BJ32" s="270"/>
      <c r="BK32" s="270"/>
      <c r="BL32" s="271"/>
    </row>
    <row r="33" spans="1:64" s="4" customFormat="1" ht="14.25" customHeight="1">
      <c r="A33" s="207"/>
      <c r="B33" s="208"/>
      <c r="C33" s="208"/>
      <c r="D33" s="209"/>
      <c r="E33" s="299" t="s">
        <v>27</v>
      </c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1"/>
      <c r="U33" s="302" t="s">
        <v>331</v>
      </c>
      <c r="V33" s="302"/>
      <c r="W33" s="302"/>
      <c r="X33" s="302"/>
      <c r="Y33" s="302"/>
      <c r="Z33" s="302"/>
      <c r="AA33" s="302"/>
      <c r="AB33" s="261">
        <f>SUM(AB21:AK32)</f>
        <v>331.8166208</v>
      </c>
      <c r="AC33" s="261"/>
      <c r="AD33" s="261"/>
      <c r="AE33" s="261"/>
      <c r="AF33" s="261"/>
      <c r="AG33" s="261"/>
      <c r="AH33" s="261"/>
      <c r="AI33" s="261"/>
      <c r="AJ33" s="261"/>
      <c r="AK33" s="261"/>
      <c r="AL33" s="255"/>
      <c r="AM33" s="256"/>
      <c r="AN33" s="256"/>
      <c r="AO33" s="256"/>
      <c r="AP33" s="256"/>
      <c r="AQ33" s="256"/>
      <c r="AR33" s="256"/>
      <c r="AS33" s="256"/>
      <c r="AT33" s="256"/>
      <c r="AU33" s="256"/>
      <c r="AV33" s="256"/>
      <c r="AW33" s="256"/>
      <c r="AX33" s="256"/>
      <c r="AY33" s="256"/>
      <c r="AZ33" s="256"/>
      <c r="BA33" s="256"/>
      <c r="BB33" s="257"/>
      <c r="BC33" s="262"/>
      <c r="BD33" s="262"/>
      <c r="BE33" s="262"/>
      <c r="BF33" s="262"/>
      <c r="BG33" s="262"/>
      <c r="BH33" s="262"/>
      <c r="BI33" s="262"/>
      <c r="BJ33" s="262"/>
      <c r="BK33" s="262"/>
      <c r="BL33" s="262"/>
    </row>
  </sheetData>
  <sheetProtection/>
  <mergeCells count="82">
    <mergeCell ref="BC33:BL33"/>
    <mergeCell ref="A33:D33"/>
    <mergeCell ref="E33:T33"/>
    <mergeCell ref="U33:AA33"/>
    <mergeCell ref="A12:D12"/>
    <mergeCell ref="E12:T12"/>
    <mergeCell ref="U12:AA12"/>
    <mergeCell ref="AB33:AK33"/>
    <mergeCell ref="A13:D13"/>
    <mergeCell ref="E13:T13"/>
    <mergeCell ref="U13:AA13"/>
    <mergeCell ref="A17:D17"/>
    <mergeCell ref="A14:D14"/>
    <mergeCell ref="E14:T14"/>
    <mergeCell ref="U14:AA14"/>
    <mergeCell ref="A16:D16"/>
    <mergeCell ref="E16:T16"/>
    <mergeCell ref="U16:AA16"/>
    <mergeCell ref="A15:D15"/>
    <mergeCell ref="E17:T17"/>
    <mergeCell ref="U17:AA17"/>
    <mergeCell ref="E24:T24"/>
    <mergeCell ref="E18:T18"/>
    <mergeCell ref="U18:AA20"/>
    <mergeCell ref="E19:T19"/>
    <mergeCell ref="E21:T21"/>
    <mergeCell ref="U21:AA21"/>
    <mergeCell ref="AB25:AK27"/>
    <mergeCell ref="BC25:BL27"/>
    <mergeCell ref="A18:D32"/>
    <mergeCell ref="E22:T22"/>
    <mergeCell ref="U22:AA22"/>
    <mergeCell ref="E26:T26"/>
    <mergeCell ref="E20:T20"/>
    <mergeCell ref="E23:T23"/>
    <mergeCell ref="U23:AA24"/>
    <mergeCell ref="E25:T25"/>
    <mergeCell ref="U25:AA27"/>
    <mergeCell ref="E27:T27"/>
    <mergeCell ref="E28:T28"/>
    <mergeCell ref="U28:AA28"/>
    <mergeCell ref="E29:T29"/>
    <mergeCell ref="U29:AA32"/>
    <mergeCell ref="E30:T30"/>
    <mergeCell ref="E32:T32"/>
    <mergeCell ref="E31:T31"/>
    <mergeCell ref="AB12:AK12"/>
    <mergeCell ref="AB13:AK13"/>
    <mergeCell ref="AL13:BB13"/>
    <mergeCell ref="BC13:BL13"/>
    <mergeCell ref="AL12:BL12"/>
    <mergeCell ref="AL15:BB15"/>
    <mergeCell ref="AB18:AK20"/>
    <mergeCell ref="AB29:AK32"/>
    <mergeCell ref="BC29:BL32"/>
    <mergeCell ref="AB21:AK21"/>
    <mergeCell ref="BC21:BL21"/>
    <mergeCell ref="AB22:AK22"/>
    <mergeCell ref="BC22:BL22"/>
    <mergeCell ref="AB23:AK24"/>
    <mergeCell ref="BC18:BL20"/>
    <mergeCell ref="BC23:BL24"/>
    <mergeCell ref="A6:BL6"/>
    <mergeCell ref="A7:BL7"/>
    <mergeCell ref="A8:BL8"/>
    <mergeCell ref="A9:BL9"/>
    <mergeCell ref="AB16:AK16"/>
    <mergeCell ref="AB28:AK28"/>
    <mergeCell ref="BC28:BL28"/>
    <mergeCell ref="AB17:AK17"/>
    <mergeCell ref="AL17:BB17"/>
    <mergeCell ref="BC17:BL17"/>
    <mergeCell ref="AL18:BB33"/>
    <mergeCell ref="BC14:BL14"/>
    <mergeCell ref="E15:T15"/>
    <mergeCell ref="U15:AA15"/>
    <mergeCell ref="AB15:AK15"/>
    <mergeCell ref="AL16:BB16"/>
    <mergeCell ref="BC16:BL16"/>
    <mergeCell ref="BC15:BL15"/>
    <mergeCell ref="AB14:AK14"/>
    <mergeCell ref="AL14:BB1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CU27"/>
  <sheetViews>
    <sheetView zoomScalePageLayoutView="0" workbookViewId="0" topLeftCell="A1">
      <selection activeCell="BS36" sqref="BS36"/>
    </sheetView>
  </sheetViews>
  <sheetFormatPr defaultColWidth="1.37890625" defaultRowHeight="12.75"/>
  <cols>
    <col min="1" max="16384" width="1.37890625" style="3" customWidth="1"/>
  </cols>
  <sheetData>
    <row r="1" s="1" customFormat="1" ht="11.25">
      <c r="CU1" s="2" t="s">
        <v>45</v>
      </c>
    </row>
    <row r="2" s="1" customFormat="1" ht="11.25">
      <c r="CU2" s="2" t="s">
        <v>4</v>
      </c>
    </row>
    <row r="3" s="1" customFormat="1" ht="11.25">
      <c r="CU3" s="2" t="s">
        <v>5</v>
      </c>
    </row>
    <row r="6" spans="1:99" s="5" customFormat="1" ht="19.5">
      <c r="A6" s="221" t="s">
        <v>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1"/>
      <c r="CR6" s="221"/>
      <c r="CS6" s="221"/>
      <c r="CT6" s="221"/>
      <c r="CU6" s="221"/>
    </row>
    <row r="7" spans="1:99" s="5" customFormat="1" ht="19.5">
      <c r="A7" s="221" t="s">
        <v>46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1"/>
      <c r="CP7" s="221"/>
      <c r="CQ7" s="221"/>
      <c r="CR7" s="221"/>
      <c r="CS7" s="221"/>
      <c r="CT7" s="221"/>
      <c r="CU7" s="221"/>
    </row>
    <row r="11" spans="1:99" s="4" customFormat="1" ht="15.75">
      <c r="A11" s="322" t="s">
        <v>47</v>
      </c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23"/>
      <c r="AO11" s="323"/>
      <c r="AP11" s="323"/>
      <c r="AQ11" s="323"/>
      <c r="AR11" s="323"/>
      <c r="AS11" s="323"/>
      <c r="AT11" s="323"/>
      <c r="AU11" s="323"/>
      <c r="AV11" s="323"/>
      <c r="AW11" s="323"/>
      <c r="AX11" s="323"/>
      <c r="AY11" s="323"/>
      <c r="AZ11" s="323"/>
      <c r="BA11" s="323"/>
      <c r="BB11" s="323"/>
      <c r="BC11" s="323"/>
      <c r="BD11" s="323"/>
      <c r="BE11" s="323"/>
      <c r="BF11" s="323"/>
      <c r="BG11" s="323"/>
      <c r="BH11" s="323"/>
      <c r="BI11" s="323"/>
      <c r="BJ11" s="323"/>
      <c r="BK11" s="323"/>
      <c r="BL11" s="323"/>
      <c r="BM11" s="323"/>
      <c r="BN11" s="323"/>
      <c r="BO11" s="323"/>
      <c r="BP11" s="323"/>
      <c r="BQ11" s="323"/>
      <c r="BR11" s="323"/>
      <c r="BS11" s="323"/>
      <c r="BT11" s="323"/>
      <c r="BU11" s="323"/>
      <c r="BV11" s="323"/>
      <c r="BW11" s="323"/>
      <c r="BX11" s="323"/>
      <c r="BY11" s="323"/>
      <c r="BZ11" s="323"/>
      <c r="CA11" s="323"/>
      <c r="CB11" s="323"/>
      <c r="CC11" s="323"/>
      <c r="CD11" s="323"/>
      <c r="CE11" s="323"/>
      <c r="CF11" s="323"/>
      <c r="CG11" s="323"/>
      <c r="CH11" s="323"/>
      <c r="CI11" s="323"/>
      <c r="CJ11" s="323"/>
      <c r="CK11" s="323"/>
      <c r="CL11" s="323"/>
      <c r="CM11" s="323"/>
      <c r="CN11" s="323"/>
      <c r="CO11" s="323"/>
      <c r="CP11" s="323"/>
      <c r="CQ11" s="323"/>
      <c r="CR11" s="323"/>
      <c r="CS11" s="323"/>
      <c r="CT11" s="323"/>
      <c r="CU11" s="324"/>
    </row>
    <row r="12" spans="1:99" s="4" customFormat="1" ht="15.75">
      <c r="A12" s="258"/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259"/>
      <c r="AR12" s="259"/>
      <c r="AS12" s="259"/>
      <c r="AT12" s="259"/>
      <c r="AU12" s="259"/>
      <c r="AV12" s="259"/>
      <c r="AW12" s="259"/>
      <c r="AX12" s="259"/>
      <c r="AY12" s="259"/>
      <c r="AZ12" s="259"/>
      <c r="BA12" s="259"/>
      <c r="BB12" s="259"/>
      <c r="BC12" s="259"/>
      <c r="BD12" s="259"/>
      <c r="BE12" s="259"/>
      <c r="BF12" s="259"/>
      <c r="BG12" s="259"/>
      <c r="BH12" s="259"/>
      <c r="BI12" s="259"/>
      <c r="BJ12" s="259"/>
      <c r="BK12" s="259"/>
      <c r="BL12" s="259"/>
      <c r="BM12" s="259"/>
      <c r="BN12" s="259"/>
      <c r="BO12" s="259"/>
      <c r="BP12" s="259"/>
      <c r="BQ12" s="259"/>
      <c r="BR12" s="259"/>
      <c r="BS12" s="259"/>
      <c r="BT12" s="259"/>
      <c r="BU12" s="259"/>
      <c r="BV12" s="259"/>
      <c r="BW12" s="259"/>
      <c r="BX12" s="259"/>
      <c r="BY12" s="259"/>
      <c r="BZ12" s="259"/>
      <c r="CA12" s="259"/>
      <c r="CB12" s="259"/>
      <c r="CC12" s="259"/>
      <c r="CD12" s="259"/>
      <c r="CE12" s="259"/>
      <c r="CF12" s="259"/>
      <c r="CG12" s="259"/>
      <c r="CH12" s="259"/>
      <c r="CI12" s="259"/>
      <c r="CJ12" s="259"/>
      <c r="CK12" s="259"/>
      <c r="CL12" s="259"/>
      <c r="CM12" s="259"/>
      <c r="CN12" s="259"/>
      <c r="CO12" s="259"/>
      <c r="CP12" s="259"/>
      <c r="CQ12" s="259"/>
      <c r="CR12" s="259"/>
      <c r="CS12" s="259"/>
      <c r="CT12" s="259"/>
      <c r="CU12" s="260"/>
    </row>
    <row r="13" spans="1:99" s="4" customFormat="1" ht="15.75">
      <c r="A13" s="325"/>
      <c r="B13" s="326"/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  <c r="AD13" s="326"/>
      <c r="AE13" s="326"/>
      <c r="AF13" s="326"/>
      <c r="AG13" s="326"/>
      <c r="AH13" s="326"/>
      <c r="AI13" s="326"/>
      <c r="AJ13" s="326"/>
      <c r="AK13" s="326"/>
      <c r="AL13" s="326"/>
      <c r="AM13" s="326"/>
      <c r="AN13" s="326"/>
      <c r="AO13" s="326"/>
      <c r="AP13" s="326"/>
      <c r="AQ13" s="326"/>
      <c r="AR13" s="326"/>
      <c r="AS13" s="326"/>
      <c r="AT13" s="326"/>
      <c r="AU13" s="326"/>
      <c r="AV13" s="326"/>
      <c r="AW13" s="326"/>
      <c r="AX13" s="326"/>
      <c r="AY13" s="326"/>
      <c r="AZ13" s="326"/>
      <c r="BA13" s="326"/>
      <c r="BB13" s="326"/>
      <c r="BC13" s="326"/>
      <c r="BD13" s="326"/>
      <c r="BE13" s="326"/>
      <c r="BF13" s="326"/>
      <c r="BG13" s="326"/>
      <c r="BH13" s="326"/>
      <c r="BI13" s="326"/>
      <c r="BJ13" s="326"/>
      <c r="BK13" s="326"/>
      <c r="BL13" s="326"/>
      <c r="BM13" s="326"/>
      <c r="BN13" s="326"/>
      <c r="BO13" s="326"/>
      <c r="BP13" s="326"/>
      <c r="BQ13" s="326"/>
      <c r="BR13" s="326"/>
      <c r="BS13" s="326"/>
      <c r="BT13" s="326"/>
      <c r="BU13" s="326"/>
      <c r="BV13" s="326"/>
      <c r="BW13" s="326"/>
      <c r="BX13" s="326"/>
      <c r="BY13" s="326"/>
      <c r="BZ13" s="326"/>
      <c r="CA13" s="326"/>
      <c r="CB13" s="326"/>
      <c r="CC13" s="326"/>
      <c r="CD13" s="326"/>
      <c r="CE13" s="326"/>
      <c r="CF13" s="326"/>
      <c r="CG13" s="326"/>
      <c r="CH13" s="326"/>
      <c r="CI13" s="326"/>
      <c r="CJ13" s="326"/>
      <c r="CK13" s="326"/>
      <c r="CL13" s="326"/>
      <c r="CM13" s="326"/>
      <c r="CN13" s="326"/>
      <c r="CO13" s="326"/>
      <c r="CP13" s="326"/>
      <c r="CQ13" s="326"/>
      <c r="CR13" s="326"/>
      <c r="CS13" s="326"/>
      <c r="CT13" s="326"/>
      <c r="CU13" s="327"/>
    </row>
    <row r="14" spans="1:99" s="4" customFormat="1" ht="15.75">
      <c r="A14" s="322" t="s">
        <v>37</v>
      </c>
      <c r="B14" s="323"/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4"/>
      <c r="W14" s="322" t="s">
        <v>48</v>
      </c>
      <c r="X14" s="323"/>
      <c r="Y14" s="323"/>
      <c r="Z14" s="323"/>
      <c r="AA14" s="323"/>
      <c r="AB14" s="323"/>
      <c r="AC14" s="323"/>
      <c r="AD14" s="324"/>
      <c r="AE14" s="322" t="s">
        <v>49</v>
      </c>
      <c r="AF14" s="323"/>
      <c r="AG14" s="323"/>
      <c r="AH14" s="323"/>
      <c r="AI14" s="323"/>
      <c r="AJ14" s="323"/>
      <c r="AK14" s="323"/>
      <c r="AL14" s="323"/>
      <c r="AM14" s="323"/>
      <c r="AN14" s="323"/>
      <c r="AO14" s="323"/>
      <c r="AP14" s="323"/>
      <c r="AQ14" s="323"/>
      <c r="AR14" s="324"/>
      <c r="AS14" s="322" t="s">
        <v>37</v>
      </c>
      <c r="AT14" s="323"/>
      <c r="AU14" s="323"/>
      <c r="AV14" s="323"/>
      <c r="AW14" s="323"/>
      <c r="AX14" s="323"/>
      <c r="AY14" s="323"/>
      <c r="AZ14" s="323"/>
      <c r="BA14" s="323"/>
      <c r="BB14" s="323"/>
      <c r="BC14" s="323"/>
      <c r="BD14" s="323"/>
      <c r="BE14" s="323"/>
      <c r="BF14" s="323"/>
      <c r="BG14" s="323"/>
      <c r="BH14" s="323"/>
      <c r="BI14" s="324"/>
      <c r="BJ14" s="322" t="s">
        <v>50</v>
      </c>
      <c r="BK14" s="323"/>
      <c r="BL14" s="323"/>
      <c r="BM14" s="323"/>
      <c r="BN14" s="323"/>
      <c r="BO14" s="323"/>
      <c r="BP14" s="323"/>
      <c r="BQ14" s="323"/>
      <c r="BR14" s="323"/>
      <c r="BS14" s="323"/>
      <c r="BT14" s="323"/>
      <c r="BU14" s="323"/>
      <c r="BV14" s="323"/>
      <c r="BW14" s="323"/>
      <c r="BX14" s="323"/>
      <c r="BY14" s="323"/>
      <c r="BZ14" s="323"/>
      <c r="CA14" s="323"/>
      <c r="CB14" s="323"/>
      <c r="CC14" s="323"/>
      <c r="CD14" s="323"/>
      <c r="CE14" s="323"/>
      <c r="CF14" s="323"/>
      <c r="CG14" s="323"/>
      <c r="CH14" s="323"/>
      <c r="CI14" s="323"/>
      <c r="CJ14" s="323"/>
      <c r="CK14" s="323"/>
      <c r="CL14" s="323"/>
      <c r="CM14" s="323"/>
      <c r="CN14" s="323"/>
      <c r="CO14" s="323"/>
      <c r="CP14" s="323"/>
      <c r="CQ14" s="323"/>
      <c r="CR14" s="323"/>
      <c r="CS14" s="323"/>
      <c r="CT14" s="323"/>
      <c r="CU14" s="324"/>
    </row>
    <row r="15" spans="1:99" s="4" customFormat="1" ht="15.75">
      <c r="A15" s="258" t="s">
        <v>51</v>
      </c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60"/>
      <c r="W15" s="258" t="s">
        <v>52</v>
      </c>
      <c r="X15" s="259"/>
      <c r="Y15" s="259"/>
      <c r="Z15" s="259"/>
      <c r="AA15" s="259"/>
      <c r="AB15" s="259"/>
      <c r="AC15" s="259"/>
      <c r="AD15" s="260"/>
      <c r="AE15" s="258" t="s">
        <v>51</v>
      </c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60"/>
      <c r="AS15" s="258" t="s">
        <v>53</v>
      </c>
      <c r="AT15" s="259"/>
      <c r="AU15" s="259"/>
      <c r="AV15" s="259"/>
      <c r="AW15" s="259"/>
      <c r="AX15" s="259"/>
      <c r="AY15" s="259"/>
      <c r="AZ15" s="259"/>
      <c r="BA15" s="259"/>
      <c r="BB15" s="259"/>
      <c r="BC15" s="259"/>
      <c r="BD15" s="259"/>
      <c r="BE15" s="259"/>
      <c r="BF15" s="259"/>
      <c r="BG15" s="259"/>
      <c r="BH15" s="259"/>
      <c r="BI15" s="260"/>
      <c r="BJ15" s="325" t="s">
        <v>54</v>
      </c>
      <c r="BK15" s="326"/>
      <c r="BL15" s="326"/>
      <c r="BM15" s="326"/>
      <c r="BN15" s="326"/>
      <c r="BO15" s="326"/>
      <c r="BP15" s="326"/>
      <c r="BQ15" s="326"/>
      <c r="BR15" s="326"/>
      <c r="BS15" s="326"/>
      <c r="BT15" s="326"/>
      <c r="BU15" s="326"/>
      <c r="BV15" s="326"/>
      <c r="BW15" s="326"/>
      <c r="BX15" s="326"/>
      <c r="BY15" s="326"/>
      <c r="BZ15" s="326"/>
      <c r="CA15" s="326"/>
      <c r="CB15" s="326"/>
      <c r="CC15" s="326"/>
      <c r="CD15" s="326"/>
      <c r="CE15" s="326"/>
      <c r="CF15" s="326"/>
      <c r="CG15" s="326"/>
      <c r="CH15" s="326"/>
      <c r="CI15" s="326"/>
      <c r="CJ15" s="326"/>
      <c r="CK15" s="326"/>
      <c r="CL15" s="326"/>
      <c r="CM15" s="326"/>
      <c r="CN15" s="326"/>
      <c r="CO15" s="326"/>
      <c r="CP15" s="326"/>
      <c r="CQ15" s="326"/>
      <c r="CR15" s="326"/>
      <c r="CS15" s="326"/>
      <c r="CT15" s="326"/>
      <c r="CU15" s="327"/>
    </row>
    <row r="16" spans="1:99" s="4" customFormat="1" ht="15.75">
      <c r="A16" s="258" t="s">
        <v>55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60"/>
      <c r="W16" s="258" t="s">
        <v>56</v>
      </c>
      <c r="X16" s="259"/>
      <c r="Y16" s="259"/>
      <c r="Z16" s="259"/>
      <c r="AA16" s="259"/>
      <c r="AB16" s="259"/>
      <c r="AC16" s="259"/>
      <c r="AD16" s="260"/>
      <c r="AE16" s="258" t="s">
        <v>57</v>
      </c>
      <c r="AF16" s="259"/>
      <c r="AG16" s="259"/>
      <c r="AH16" s="259"/>
      <c r="AI16" s="259"/>
      <c r="AJ16" s="259"/>
      <c r="AK16" s="259"/>
      <c r="AL16" s="259"/>
      <c r="AM16" s="259"/>
      <c r="AN16" s="259"/>
      <c r="AO16" s="259"/>
      <c r="AP16" s="259"/>
      <c r="AQ16" s="259"/>
      <c r="AR16" s="260"/>
      <c r="AS16" s="258" t="s">
        <v>58</v>
      </c>
      <c r="AT16" s="259"/>
      <c r="AU16" s="259"/>
      <c r="AV16" s="259"/>
      <c r="AW16" s="259"/>
      <c r="AX16" s="259"/>
      <c r="AY16" s="259"/>
      <c r="AZ16" s="259"/>
      <c r="BA16" s="259"/>
      <c r="BB16" s="259"/>
      <c r="BC16" s="259"/>
      <c r="BD16" s="259"/>
      <c r="BE16" s="259"/>
      <c r="BF16" s="259"/>
      <c r="BG16" s="259"/>
      <c r="BH16" s="259"/>
      <c r="BI16" s="260"/>
      <c r="BJ16" s="258" t="s">
        <v>37</v>
      </c>
      <c r="BK16" s="259"/>
      <c r="BL16" s="259"/>
      <c r="BM16" s="259"/>
      <c r="BN16" s="259"/>
      <c r="BO16" s="259"/>
      <c r="BP16" s="259"/>
      <c r="BQ16" s="259"/>
      <c r="BR16" s="259"/>
      <c r="BS16" s="259"/>
      <c r="BT16" s="259"/>
      <c r="BU16" s="259"/>
      <c r="BV16" s="259"/>
      <c r="BW16" s="260"/>
      <c r="BX16" s="258" t="s">
        <v>59</v>
      </c>
      <c r="BY16" s="259"/>
      <c r="BZ16" s="259"/>
      <c r="CA16" s="259"/>
      <c r="CB16" s="259"/>
      <c r="CC16" s="259"/>
      <c r="CD16" s="259"/>
      <c r="CE16" s="259"/>
      <c r="CF16" s="259"/>
      <c r="CG16" s="259"/>
      <c r="CH16" s="260"/>
      <c r="CI16" s="258" t="s">
        <v>60</v>
      </c>
      <c r="CJ16" s="259"/>
      <c r="CK16" s="259"/>
      <c r="CL16" s="259"/>
      <c r="CM16" s="259"/>
      <c r="CN16" s="259"/>
      <c r="CO16" s="259"/>
      <c r="CP16" s="259"/>
      <c r="CQ16" s="259"/>
      <c r="CR16" s="259"/>
      <c r="CS16" s="259"/>
      <c r="CT16" s="259"/>
      <c r="CU16" s="260"/>
    </row>
    <row r="17" spans="1:99" s="4" customFormat="1" ht="15.75">
      <c r="A17" s="258" t="s">
        <v>61</v>
      </c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60"/>
      <c r="W17" s="258" t="s">
        <v>62</v>
      </c>
      <c r="X17" s="259"/>
      <c r="Y17" s="259"/>
      <c r="Z17" s="259"/>
      <c r="AA17" s="259"/>
      <c r="AB17" s="259"/>
      <c r="AC17" s="259"/>
      <c r="AD17" s="260"/>
      <c r="AE17" s="258"/>
      <c r="AF17" s="259"/>
      <c r="AG17" s="259"/>
      <c r="AH17" s="259"/>
      <c r="AI17" s="259"/>
      <c r="AJ17" s="259"/>
      <c r="AK17" s="259"/>
      <c r="AL17" s="259"/>
      <c r="AM17" s="259"/>
      <c r="AN17" s="259"/>
      <c r="AO17" s="259"/>
      <c r="AP17" s="259"/>
      <c r="AQ17" s="259"/>
      <c r="AR17" s="260"/>
      <c r="AS17" s="258" t="s">
        <v>63</v>
      </c>
      <c r="AT17" s="259"/>
      <c r="AU17" s="259"/>
      <c r="AV17" s="259"/>
      <c r="AW17" s="259"/>
      <c r="AX17" s="259"/>
      <c r="AY17" s="259"/>
      <c r="AZ17" s="259"/>
      <c r="BA17" s="259"/>
      <c r="BB17" s="259"/>
      <c r="BC17" s="259"/>
      <c r="BD17" s="259"/>
      <c r="BE17" s="259"/>
      <c r="BF17" s="259"/>
      <c r="BG17" s="259"/>
      <c r="BH17" s="259"/>
      <c r="BI17" s="260"/>
      <c r="BJ17" s="258" t="s">
        <v>64</v>
      </c>
      <c r="BK17" s="259"/>
      <c r="BL17" s="259"/>
      <c r="BM17" s="259"/>
      <c r="BN17" s="259"/>
      <c r="BO17" s="259"/>
      <c r="BP17" s="259"/>
      <c r="BQ17" s="259"/>
      <c r="BR17" s="259"/>
      <c r="BS17" s="259"/>
      <c r="BT17" s="259"/>
      <c r="BU17" s="259"/>
      <c r="BV17" s="259"/>
      <c r="BW17" s="260"/>
      <c r="BX17" s="258" t="s">
        <v>65</v>
      </c>
      <c r="BY17" s="259"/>
      <c r="BZ17" s="259"/>
      <c r="CA17" s="259"/>
      <c r="CB17" s="259"/>
      <c r="CC17" s="259"/>
      <c r="CD17" s="259"/>
      <c r="CE17" s="259"/>
      <c r="CF17" s="259"/>
      <c r="CG17" s="259"/>
      <c r="CH17" s="260"/>
      <c r="CI17" s="258" t="s">
        <v>66</v>
      </c>
      <c r="CJ17" s="259"/>
      <c r="CK17" s="259"/>
      <c r="CL17" s="259"/>
      <c r="CM17" s="259"/>
      <c r="CN17" s="259"/>
      <c r="CO17" s="259"/>
      <c r="CP17" s="259"/>
      <c r="CQ17" s="259"/>
      <c r="CR17" s="259"/>
      <c r="CS17" s="259"/>
      <c r="CT17" s="259"/>
      <c r="CU17" s="260"/>
    </row>
    <row r="18" spans="1:99" s="4" customFormat="1" ht="15.75">
      <c r="A18" s="258" t="s">
        <v>67</v>
      </c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60"/>
      <c r="W18" s="258" t="s">
        <v>68</v>
      </c>
      <c r="X18" s="259"/>
      <c r="Y18" s="259"/>
      <c r="Z18" s="259"/>
      <c r="AA18" s="259"/>
      <c r="AB18" s="259"/>
      <c r="AC18" s="259"/>
      <c r="AD18" s="260"/>
      <c r="AE18" s="258"/>
      <c r="AF18" s="259"/>
      <c r="AG18" s="259"/>
      <c r="AH18" s="259"/>
      <c r="AI18" s="259"/>
      <c r="AJ18" s="259"/>
      <c r="AK18" s="259"/>
      <c r="AL18" s="259"/>
      <c r="AM18" s="259"/>
      <c r="AN18" s="259"/>
      <c r="AO18" s="259"/>
      <c r="AP18" s="259"/>
      <c r="AQ18" s="259"/>
      <c r="AR18" s="260"/>
      <c r="AS18" s="258" t="s">
        <v>69</v>
      </c>
      <c r="AT18" s="259"/>
      <c r="AU18" s="259"/>
      <c r="AV18" s="259"/>
      <c r="AW18" s="259"/>
      <c r="AX18" s="259"/>
      <c r="AY18" s="259"/>
      <c r="AZ18" s="259"/>
      <c r="BA18" s="259"/>
      <c r="BB18" s="259"/>
      <c r="BC18" s="259"/>
      <c r="BD18" s="259"/>
      <c r="BE18" s="259"/>
      <c r="BF18" s="259"/>
      <c r="BG18" s="259"/>
      <c r="BH18" s="259"/>
      <c r="BI18" s="260"/>
      <c r="BJ18" s="258"/>
      <c r="BK18" s="259"/>
      <c r="BL18" s="259"/>
      <c r="BM18" s="259"/>
      <c r="BN18" s="259"/>
      <c r="BO18" s="259"/>
      <c r="BP18" s="259"/>
      <c r="BQ18" s="259"/>
      <c r="BR18" s="259"/>
      <c r="BS18" s="259"/>
      <c r="BT18" s="259"/>
      <c r="BU18" s="259"/>
      <c r="BV18" s="259"/>
      <c r="BW18" s="260"/>
      <c r="BX18" s="258" t="s">
        <v>70</v>
      </c>
      <c r="BY18" s="259"/>
      <c r="BZ18" s="259"/>
      <c r="CA18" s="259"/>
      <c r="CB18" s="259"/>
      <c r="CC18" s="259"/>
      <c r="CD18" s="259"/>
      <c r="CE18" s="259"/>
      <c r="CF18" s="259"/>
      <c r="CG18" s="259"/>
      <c r="CH18" s="260"/>
      <c r="CI18" s="258" t="s">
        <v>51</v>
      </c>
      <c r="CJ18" s="259"/>
      <c r="CK18" s="259"/>
      <c r="CL18" s="259"/>
      <c r="CM18" s="259"/>
      <c r="CN18" s="259"/>
      <c r="CO18" s="259"/>
      <c r="CP18" s="259"/>
      <c r="CQ18" s="259"/>
      <c r="CR18" s="259"/>
      <c r="CS18" s="259"/>
      <c r="CT18" s="259"/>
      <c r="CU18" s="260"/>
    </row>
    <row r="19" spans="1:99" s="4" customFormat="1" ht="15.75">
      <c r="A19" s="258"/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60"/>
      <c r="W19" s="258" t="s">
        <v>57</v>
      </c>
      <c r="X19" s="259"/>
      <c r="Y19" s="259"/>
      <c r="Z19" s="259"/>
      <c r="AA19" s="259"/>
      <c r="AB19" s="259"/>
      <c r="AC19" s="259"/>
      <c r="AD19" s="260"/>
      <c r="AE19" s="258"/>
      <c r="AF19" s="259"/>
      <c r="AG19" s="259"/>
      <c r="AH19" s="259"/>
      <c r="AI19" s="259"/>
      <c r="AJ19" s="259"/>
      <c r="AK19" s="259"/>
      <c r="AL19" s="259"/>
      <c r="AM19" s="259"/>
      <c r="AN19" s="259"/>
      <c r="AO19" s="259"/>
      <c r="AP19" s="259"/>
      <c r="AQ19" s="259"/>
      <c r="AR19" s="260"/>
      <c r="AS19" s="258"/>
      <c r="AT19" s="259"/>
      <c r="AU19" s="259"/>
      <c r="AV19" s="259"/>
      <c r="AW19" s="259"/>
      <c r="AX19" s="259"/>
      <c r="AY19" s="259"/>
      <c r="AZ19" s="259"/>
      <c r="BA19" s="259"/>
      <c r="BB19" s="259"/>
      <c r="BC19" s="259"/>
      <c r="BD19" s="259"/>
      <c r="BE19" s="259"/>
      <c r="BF19" s="259"/>
      <c r="BG19" s="259"/>
      <c r="BH19" s="259"/>
      <c r="BI19" s="260"/>
      <c r="BJ19" s="258"/>
      <c r="BK19" s="259"/>
      <c r="BL19" s="259"/>
      <c r="BM19" s="259"/>
      <c r="BN19" s="259"/>
      <c r="BO19" s="259"/>
      <c r="BP19" s="259"/>
      <c r="BQ19" s="259"/>
      <c r="BR19" s="259"/>
      <c r="BS19" s="259"/>
      <c r="BT19" s="259"/>
      <c r="BU19" s="259"/>
      <c r="BV19" s="259"/>
      <c r="BW19" s="260"/>
      <c r="BX19" s="258" t="s">
        <v>71</v>
      </c>
      <c r="BY19" s="259"/>
      <c r="BZ19" s="259"/>
      <c r="CA19" s="259"/>
      <c r="CB19" s="259"/>
      <c r="CC19" s="259"/>
      <c r="CD19" s="259"/>
      <c r="CE19" s="259"/>
      <c r="CF19" s="259"/>
      <c r="CG19" s="259"/>
      <c r="CH19" s="260"/>
      <c r="CI19" s="258" t="s">
        <v>57</v>
      </c>
      <c r="CJ19" s="259"/>
      <c r="CK19" s="259"/>
      <c r="CL19" s="259"/>
      <c r="CM19" s="259"/>
      <c r="CN19" s="259"/>
      <c r="CO19" s="259"/>
      <c r="CP19" s="259"/>
      <c r="CQ19" s="259"/>
      <c r="CR19" s="259"/>
      <c r="CS19" s="259"/>
      <c r="CT19" s="259"/>
      <c r="CU19" s="260"/>
    </row>
    <row r="20" spans="1:99" s="4" customFormat="1" ht="15.75">
      <c r="A20" s="258"/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60"/>
      <c r="W20" s="258"/>
      <c r="X20" s="259"/>
      <c r="Y20" s="259"/>
      <c r="Z20" s="259"/>
      <c r="AA20" s="259"/>
      <c r="AB20" s="259"/>
      <c r="AC20" s="259"/>
      <c r="AD20" s="260"/>
      <c r="AE20" s="258"/>
      <c r="AF20" s="259"/>
      <c r="AG20" s="259"/>
      <c r="AH20" s="259"/>
      <c r="AI20" s="259"/>
      <c r="AJ20" s="259"/>
      <c r="AK20" s="259"/>
      <c r="AL20" s="259"/>
      <c r="AM20" s="259"/>
      <c r="AN20" s="259"/>
      <c r="AO20" s="259"/>
      <c r="AP20" s="259"/>
      <c r="AQ20" s="259"/>
      <c r="AR20" s="260"/>
      <c r="AS20" s="258"/>
      <c r="AT20" s="259"/>
      <c r="AU20" s="259"/>
      <c r="AV20" s="259"/>
      <c r="AW20" s="259"/>
      <c r="AX20" s="259"/>
      <c r="AY20" s="259"/>
      <c r="AZ20" s="259"/>
      <c r="BA20" s="259"/>
      <c r="BB20" s="259"/>
      <c r="BC20" s="259"/>
      <c r="BD20" s="259"/>
      <c r="BE20" s="259"/>
      <c r="BF20" s="259"/>
      <c r="BG20" s="259"/>
      <c r="BH20" s="259"/>
      <c r="BI20" s="260"/>
      <c r="BJ20" s="258"/>
      <c r="BK20" s="259"/>
      <c r="BL20" s="259"/>
      <c r="BM20" s="259"/>
      <c r="BN20" s="259"/>
      <c r="BO20" s="259"/>
      <c r="BP20" s="259"/>
      <c r="BQ20" s="259"/>
      <c r="BR20" s="259"/>
      <c r="BS20" s="259"/>
      <c r="BT20" s="259"/>
      <c r="BU20" s="259"/>
      <c r="BV20" s="259"/>
      <c r="BW20" s="260"/>
      <c r="BX20" s="258" t="s">
        <v>72</v>
      </c>
      <c r="BY20" s="259"/>
      <c r="BZ20" s="259"/>
      <c r="CA20" s="259"/>
      <c r="CB20" s="259"/>
      <c r="CC20" s="259"/>
      <c r="CD20" s="259"/>
      <c r="CE20" s="259"/>
      <c r="CF20" s="259"/>
      <c r="CG20" s="259"/>
      <c r="CH20" s="260"/>
      <c r="CI20" s="258"/>
      <c r="CJ20" s="259"/>
      <c r="CK20" s="259"/>
      <c r="CL20" s="259"/>
      <c r="CM20" s="259"/>
      <c r="CN20" s="259"/>
      <c r="CO20" s="259"/>
      <c r="CP20" s="259"/>
      <c r="CQ20" s="259"/>
      <c r="CR20" s="259"/>
      <c r="CS20" s="259"/>
      <c r="CT20" s="259"/>
      <c r="CU20" s="260"/>
    </row>
    <row r="21" spans="1:99" s="4" customFormat="1" ht="15.75">
      <c r="A21" s="325"/>
      <c r="B21" s="326"/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7"/>
      <c r="W21" s="325"/>
      <c r="X21" s="326"/>
      <c r="Y21" s="326"/>
      <c r="Z21" s="326"/>
      <c r="AA21" s="326"/>
      <c r="AB21" s="326"/>
      <c r="AC21" s="326"/>
      <c r="AD21" s="327"/>
      <c r="AE21" s="325"/>
      <c r="AF21" s="326"/>
      <c r="AG21" s="326"/>
      <c r="AH21" s="326"/>
      <c r="AI21" s="326"/>
      <c r="AJ21" s="326"/>
      <c r="AK21" s="326"/>
      <c r="AL21" s="326"/>
      <c r="AM21" s="326"/>
      <c r="AN21" s="326"/>
      <c r="AO21" s="326"/>
      <c r="AP21" s="326"/>
      <c r="AQ21" s="326"/>
      <c r="AR21" s="327"/>
      <c r="AS21" s="325"/>
      <c r="AT21" s="326"/>
      <c r="AU21" s="326"/>
      <c r="AV21" s="326"/>
      <c r="AW21" s="326"/>
      <c r="AX21" s="326"/>
      <c r="AY21" s="326"/>
      <c r="AZ21" s="326"/>
      <c r="BA21" s="326"/>
      <c r="BB21" s="326"/>
      <c r="BC21" s="326"/>
      <c r="BD21" s="326"/>
      <c r="BE21" s="326"/>
      <c r="BF21" s="326"/>
      <c r="BG21" s="326"/>
      <c r="BH21" s="326"/>
      <c r="BI21" s="327"/>
      <c r="BJ21" s="325"/>
      <c r="BK21" s="326"/>
      <c r="BL21" s="326"/>
      <c r="BM21" s="326"/>
      <c r="BN21" s="326"/>
      <c r="BO21" s="326"/>
      <c r="BP21" s="326"/>
      <c r="BQ21" s="326"/>
      <c r="BR21" s="326"/>
      <c r="BS21" s="326"/>
      <c r="BT21" s="326"/>
      <c r="BU21" s="326"/>
      <c r="BV21" s="326"/>
      <c r="BW21" s="327"/>
      <c r="BX21" s="325" t="s">
        <v>73</v>
      </c>
      <c r="BY21" s="326"/>
      <c r="BZ21" s="326"/>
      <c r="CA21" s="326"/>
      <c r="CB21" s="326"/>
      <c r="CC21" s="326"/>
      <c r="CD21" s="326"/>
      <c r="CE21" s="326"/>
      <c r="CF21" s="326"/>
      <c r="CG21" s="326"/>
      <c r="CH21" s="327"/>
      <c r="CI21" s="325"/>
      <c r="CJ21" s="326"/>
      <c r="CK21" s="326"/>
      <c r="CL21" s="326"/>
      <c r="CM21" s="326"/>
      <c r="CN21" s="326"/>
      <c r="CO21" s="326"/>
      <c r="CP21" s="326"/>
      <c r="CQ21" s="326"/>
      <c r="CR21" s="326"/>
      <c r="CS21" s="326"/>
      <c r="CT21" s="326"/>
      <c r="CU21" s="327"/>
    </row>
    <row r="22" spans="1:99" s="4" customFormat="1" ht="15.75">
      <c r="A22" s="207" t="s">
        <v>0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9"/>
      <c r="W22" s="206" t="s">
        <v>1</v>
      </c>
      <c r="X22" s="206"/>
      <c r="Y22" s="206"/>
      <c r="Z22" s="206"/>
      <c r="AA22" s="206"/>
      <c r="AB22" s="206"/>
      <c r="AC22" s="206"/>
      <c r="AD22" s="206"/>
      <c r="AE22" s="206" t="s">
        <v>2</v>
      </c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 t="s">
        <v>29</v>
      </c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6" t="s">
        <v>30</v>
      </c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 t="s">
        <v>31</v>
      </c>
      <c r="BY22" s="206"/>
      <c r="BZ22" s="206"/>
      <c r="CA22" s="206"/>
      <c r="CB22" s="206"/>
      <c r="CC22" s="206"/>
      <c r="CD22" s="206"/>
      <c r="CE22" s="206"/>
      <c r="CF22" s="206"/>
      <c r="CG22" s="206"/>
      <c r="CH22" s="206"/>
      <c r="CI22" s="206" t="s">
        <v>74</v>
      </c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6"/>
      <c r="CU22" s="206"/>
    </row>
    <row r="23" spans="1:99" s="4" customFormat="1" ht="19.5" customHeight="1">
      <c r="A23" s="207" t="s">
        <v>332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8"/>
      <c r="CA23" s="208"/>
      <c r="CB23" s="208"/>
      <c r="CC23" s="208"/>
      <c r="CD23" s="208"/>
      <c r="CE23" s="208"/>
      <c r="CF23" s="208"/>
      <c r="CG23" s="208"/>
      <c r="CH23" s="208"/>
      <c r="CI23" s="208"/>
      <c r="CJ23" s="208"/>
      <c r="CK23" s="208"/>
      <c r="CL23" s="208"/>
      <c r="CM23" s="208"/>
      <c r="CN23" s="208"/>
      <c r="CO23" s="208"/>
      <c r="CP23" s="208"/>
      <c r="CQ23" s="208"/>
      <c r="CR23" s="208"/>
      <c r="CS23" s="208"/>
      <c r="CT23" s="208"/>
      <c r="CU23" s="209"/>
    </row>
    <row r="24" spans="1:99" s="4" customFormat="1" ht="19.5" customHeight="1">
      <c r="A24" s="299"/>
      <c r="B24" s="300"/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1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62"/>
      <c r="BY24" s="262"/>
      <c r="BZ24" s="262"/>
      <c r="CA24" s="262"/>
      <c r="CB24" s="262"/>
      <c r="CC24" s="262"/>
      <c r="CD24" s="262"/>
      <c r="CE24" s="262"/>
      <c r="CF24" s="262"/>
      <c r="CG24" s="262"/>
      <c r="CH24" s="262"/>
      <c r="CI24" s="210"/>
      <c r="CJ24" s="210"/>
      <c r="CK24" s="210"/>
      <c r="CL24" s="210"/>
      <c r="CM24" s="210"/>
      <c r="CN24" s="210"/>
      <c r="CO24" s="210"/>
      <c r="CP24" s="210"/>
      <c r="CQ24" s="210"/>
      <c r="CR24" s="210"/>
      <c r="CS24" s="210"/>
      <c r="CT24" s="210"/>
      <c r="CU24" s="210"/>
    </row>
    <row r="25" spans="1:99" s="4" customFormat="1" ht="19.5" customHeight="1">
      <c r="A25" s="299"/>
      <c r="B25" s="300"/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1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62"/>
      <c r="BY25" s="262"/>
      <c r="BZ25" s="262"/>
      <c r="CA25" s="262"/>
      <c r="CB25" s="262"/>
      <c r="CC25" s="262"/>
      <c r="CD25" s="262"/>
      <c r="CE25" s="262"/>
      <c r="CF25" s="262"/>
      <c r="CG25" s="262"/>
      <c r="CH25" s="262"/>
      <c r="CI25" s="210"/>
      <c r="CJ25" s="210"/>
      <c r="CK25" s="210"/>
      <c r="CL25" s="210"/>
      <c r="CM25" s="210"/>
      <c r="CN25" s="210"/>
      <c r="CO25" s="210"/>
      <c r="CP25" s="210"/>
      <c r="CQ25" s="210"/>
      <c r="CR25" s="210"/>
      <c r="CS25" s="210"/>
      <c r="CT25" s="210"/>
      <c r="CU25" s="210"/>
    </row>
    <row r="26" spans="1:99" s="4" customFormat="1" ht="19.5" customHeight="1">
      <c r="A26" s="299"/>
      <c r="B26" s="300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1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  <c r="BI26" s="210"/>
      <c r="BJ26" s="210"/>
      <c r="BK26" s="210"/>
      <c r="BL26" s="210"/>
      <c r="BM26" s="210"/>
      <c r="BN26" s="210"/>
      <c r="BO26" s="210"/>
      <c r="BP26" s="210"/>
      <c r="BQ26" s="210"/>
      <c r="BR26" s="210"/>
      <c r="BS26" s="210"/>
      <c r="BT26" s="210"/>
      <c r="BU26" s="210"/>
      <c r="BV26" s="210"/>
      <c r="BW26" s="210"/>
      <c r="BX26" s="262"/>
      <c r="BY26" s="262"/>
      <c r="BZ26" s="262"/>
      <c r="CA26" s="262"/>
      <c r="CB26" s="262"/>
      <c r="CC26" s="262"/>
      <c r="CD26" s="262"/>
      <c r="CE26" s="262"/>
      <c r="CF26" s="262"/>
      <c r="CG26" s="262"/>
      <c r="CH26" s="262"/>
      <c r="CI26" s="210"/>
      <c r="CJ26" s="210"/>
      <c r="CK26" s="210"/>
      <c r="CL26" s="210"/>
      <c r="CM26" s="210"/>
      <c r="CN26" s="210"/>
      <c r="CO26" s="210"/>
      <c r="CP26" s="210"/>
      <c r="CQ26" s="210"/>
      <c r="CR26" s="210"/>
      <c r="CS26" s="210"/>
      <c r="CT26" s="210"/>
      <c r="CU26" s="210"/>
    </row>
    <row r="27" spans="1:99" s="4" customFormat="1" ht="19.5" customHeight="1">
      <c r="A27" s="299"/>
      <c r="B27" s="300"/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1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0"/>
      <c r="BT27" s="210"/>
      <c r="BU27" s="210"/>
      <c r="BV27" s="210"/>
      <c r="BW27" s="210"/>
      <c r="BX27" s="262"/>
      <c r="BY27" s="262"/>
      <c r="BZ27" s="262"/>
      <c r="CA27" s="262"/>
      <c r="CB27" s="262"/>
      <c r="CC27" s="262"/>
      <c r="CD27" s="262"/>
      <c r="CE27" s="262"/>
      <c r="CF27" s="262"/>
      <c r="CG27" s="262"/>
      <c r="CH27" s="262"/>
      <c r="CI27" s="210"/>
      <c r="CJ27" s="210"/>
      <c r="CK27" s="210"/>
      <c r="CL27" s="210"/>
      <c r="CM27" s="210"/>
      <c r="CN27" s="210"/>
      <c r="CO27" s="210"/>
      <c r="CP27" s="210"/>
      <c r="CQ27" s="210"/>
      <c r="CR27" s="210"/>
      <c r="CS27" s="210"/>
      <c r="CT27" s="210"/>
      <c r="CU27" s="210"/>
    </row>
  </sheetData>
  <sheetProtection/>
  <mergeCells count="93">
    <mergeCell ref="A6:CU6"/>
    <mergeCell ref="A7:CU7"/>
    <mergeCell ref="A11:CU11"/>
    <mergeCell ref="A12:CU12"/>
    <mergeCell ref="A13:CU13"/>
    <mergeCell ref="A14:V14"/>
    <mergeCell ref="W14:AD14"/>
    <mergeCell ref="AE14:AR14"/>
    <mergeCell ref="AS14:BI14"/>
    <mergeCell ref="BJ14:CU14"/>
    <mergeCell ref="A15:V15"/>
    <mergeCell ref="W15:AD15"/>
    <mergeCell ref="AE15:AR15"/>
    <mergeCell ref="AS15:BI15"/>
    <mergeCell ref="BJ15:CU15"/>
    <mergeCell ref="A16:V16"/>
    <mergeCell ref="W16:AD16"/>
    <mergeCell ref="AE16:AR16"/>
    <mergeCell ref="AS16:BI16"/>
    <mergeCell ref="BJ16:BW16"/>
    <mergeCell ref="A17:V17"/>
    <mergeCell ref="W17:AD17"/>
    <mergeCell ref="AE17:AR17"/>
    <mergeCell ref="AS17:BI17"/>
    <mergeCell ref="BJ17:BW17"/>
    <mergeCell ref="BX17:CH17"/>
    <mergeCell ref="AE18:AR18"/>
    <mergeCell ref="AS18:BI18"/>
    <mergeCell ref="BJ18:BW18"/>
    <mergeCell ref="BX18:CH18"/>
    <mergeCell ref="BX16:CH16"/>
    <mergeCell ref="CI16:CU16"/>
    <mergeCell ref="CI17:CU17"/>
    <mergeCell ref="CI18:CU18"/>
    <mergeCell ref="A19:V19"/>
    <mergeCell ref="W19:AD19"/>
    <mergeCell ref="AE19:AR19"/>
    <mergeCell ref="AS19:BI19"/>
    <mergeCell ref="BJ19:BW19"/>
    <mergeCell ref="BX19:CH19"/>
    <mergeCell ref="CI19:CU19"/>
    <mergeCell ref="A18:V18"/>
    <mergeCell ref="W18:AD18"/>
    <mergeCell ref="BX21:CH21"/>
    <mergeCell ref="CI21:CU21"/>
    <mergeCell ref="A20:V20"/>
    <mergeCell ref="W20:AD20"/>
    <mergeCell ref="AE20:AR20"/>
    <mergeCell ref="AS20:BI20"/>
    <mergeCell ref="BJ20:BW20"/>
    <mergeCell ref="BX20:CH20"/>
    <mergeCell ref="AE22:AR22"/>
    <mergeCell ref="AS22:BI22"/>
    <mergeCell ref="BJ22:BW22"/>
    <mergeCell ref="BX22:CH22"/>
    <mergeCell ref="CI20:CU20"/>
    <mergeCell ref="A21:V21"/>
    <mergeCell ref="W21:AD21"/>
    <mergeCell ref="AE21:AR21"/>
    <mergeCell ref="AS21:BI21"/>
    <mergeCell ref="BJ21:BW21"/>
    <mergeCell ref="CI22:CU22"/>
    <mergeCell ref="A22:V22"/>
    <mergeCell ref="W22:AD22"/>
    <mergeCell ref="BX25:CH25"/>
    <mergeCell ref="CI25:CU25"/>
    <mergeCell ref="A24:V24"/>
    <mergeCell ref="W24:AD24"/>
    <mergeCell ref="AE24:AR24"/>
    <mergeCell ref="AS24:BI24"/>
    <mergeCell ref="BJ24:BW24"/>
    <mergeCell ref="BX24:CH24"/>
    <mergeCell ref="AE26:AR26"/>
    <mergeCell ref="AS26:BI26"/>
    <mergeCell ref="BJ26:BW26"/>
    <mergeCell ref="BX26:CH26"/>
    <mergeCell ref="CI24:CU24"/>
    <mergeCell ref="A25:V25"/>
    <mergeCell ref="W25:AD25"/>
    <mergeCell ref="AE25:AR25"/>
    <mergeCell ref="AS25:BI25"/>
    <mergeCell ref="BJ25:BW25"/>
    <mergeCell ref="CI26:CU26"/>
    <mergeCell ref="CI27:CU27"/>
    <mergeCell ref="A26:V26"/>
    <mergeCell ref="W26:AD26"/>
    <mergeCell ref="A23:CU23"/>
    <mergeCell ref="A27:V27"/>
    <mergeCell ref="W27:AD27"/>
    <mergeCell ref="AE27:AR27"/>
    <mergeCell ref="AS27:BI27"/>
    <mergeCell ref="BJ27:BW27"/>
    <mergeCell ref="BX27:CH2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CU21"/>
  <sheetViews>
    <sheetView zoomScalePageLayoutView="0" workbookViewId="0" topLeftCell="A1">
      <selection activeCell="BT43" sqref="BT43"/>
    </sheetView>
  </sheetViews>
  <sheetFormatPr defaultColWidth="1.37890625" defaultRowHeight="12.75"/>
  <cols>
    <col min="1" max="16384" width="1.37890625" style="3" customWidth="1"/>
  </cols>
  <sheetData>
    <row r="1" s="1" customFormat="1" ht="11.25">
      <c r="CU1" s="2" t="s">
        <v>75</v>
      </c>
    </row>
    <row r="2" s="1" customFormat="1" ht="11.25">
      <c r="CU2" s="2" t="s">
        <v>4</v>
      </c>
    </row>
    <row r="3" s="1" customFormat="1" ht="11.25">
      <c r="CU3" s="2" t="s">
        <v>5</v>
      </c>
    </row>
    <row r="6" spans="1:99" s="5" customFormat="1" ht="19.5">
      <c r="A6" s="221" t="s">
        <v>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1"/>
      <c r="CR6" s="221"/>
      <c r="CS6" s="221"/>
      <c r="CT6" s="221"/>
      <c r="CU6" s="221"/>
    </row>
    <row r="7" spans="1:99" s="5" customFormat="1" ht="19.5">
      <c r="A7" s="221" t="s">
        <v>76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1"/>
      <c r="CP7" s="221"/>
      <c r="CQ7" s="221"/>
      <c r="CR7" s="221"/>
      <c r="CS7" s="221"/>
      <c r="CT7" s="221"/>
      <c r="CU7" s="221"/>
    </row>
    <row r="8" spans="1:99" s="5" customFormat="1" ht="19.5">
      <c r="A8" s="221" t="s">
        <v>77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  <c r="CT8" s="221"/>
      <c r="CU8" s="221"/>
    </row>
    <row r="11" spans="1:99" s="4" customFormat="1" ht="15.75">
      <c r="A11" s="322" t="s">
        <v>10</v>
      </c>
      <c r="B11" s="323"/>
      <c r="C11" s="323"/>
      <c r="D11" s="324"/>
      <c r="E11" s="322" t="s">
        <v>78</v>
      </c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23"/>
      <c r="AO11" s="323"/>
      <c r="AP11" s="324"/>
      <c r="AQ11" s="281" t="s">
        <v>79</v>
      </c>
      <c r="AR11" s="282"/>
      <c r="AS11" s="282"/>
      <c r="AT11" s="282"/>
      <c r="AU11" s="282"/>
      <c r="AV11" s="282"/>
      <c r="AW11" s="282"/>
      <c r="AX11" s="282"/>
      <c r="AY11" s="282"/>
      <c r="AZ11" s="282"/>
      <c r="BA11" s="282"/>
      <c r="BB11" s="282"/>
      <c r="BC11" s="282"/>
      <c r="BD11" s="282"/>
      <c r="BE11" s="282"/>
      <c r="BF11" s="282"/>
      <c r="BG11" s="282"/>
      <c r="BH11" s="282"/>
      <c r="BI11" s="282"/>
      <c r="BJ11" s="282"/>
      <c r="BK11" s="282"/>
      <c r="BL11" s="282"/>
      <c r="BM11" s="282"/>
      <c r="BN11" s="282"/>
      <c r="BO11" s="282"/>
      <c r="BP11" s="282"/>
      <c r="BQ11" s="282"/>
      <c r="BR11" s="282"/>
      <c r="BS11" s="282"/>
      <c r="BT11" s="282"/>
      <c r="BU11" s="282"/>
      <c r="BV11" s="282"/>
      <c r="BW11" s="282"/>
      <c r="BX11" s="282"/>
      <c r="BY11" s="282"/>
      <c r="BZ11" s="282"/>
      <c r="CA11" s="282"/>
      <c r="CB11" s="282"/>
      <c r="CC11" s="282"/>
      <c r="CD11" s="282"/>
      <c r="CE11" s="282"/>
      <c r="CF11" s="282"/>
      <c r="CG11" s="282"/>
      <c r="CH11" s="282"/>
      <c r="CI11" s="282"/>
      <c r="CJ11" s="282"/>
      <c r="CK11" s="282"/>
      <c r="CL11" s="282"/>
      <c r="CM11" s="282"/>
      <c r="CN11" s="282"/>
      <c r="CO11" s="282"/>
      <c r="CP11" s="282"/>
      <c r="CQ11" s="282"/>
      <c r="CR11" s="282"/>
      <c r="CS11" s="282"/>
      <c r="CT11" s="282"/>
      <c r="CU11" s="283"/>
    </row>
    <row r="12" spans="1:99" s="4" customFormat="1" ht="15.75">
      <c r="A12" s="258" t="s">
        <v>11</v>
      </c>
      <c r="B12" s="259"/>
      <c r="C12" s="259"/>
      <c r="D12" s="260"/>
      <c r="E12" s="258" t="s">
        <v>80</v>
      </c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60"/>
      <c r="AQ12" s="325" t="s">
        <v>81</v>
      </c>
      <c r="AR12" s="326"/>
      <c r="AS12" s="326"/>
      <c r="AT12" s="326"/>
      <c r="AU12" s="326"/>
      <c r="AV12" s="326"/>
      <c r="AW12" s="326"/>
      <c r="AX12" s="326"/>
      <c r="AY12" s="326"/>
      <c r="AZ12" s="326"/>
      <c r="BA12" s="326"/>
      <c r="BB12" s="326"/>
      <c r="BC12" s="326"/>
      <c r="BD12" s="326"/>
      <c r="BE12" s="326"/>
      <c r="BF12" s="326"/>
      <c r="BG12" s="326"/>
      <c r="BH12" s="326"/>
      <c r="BI12" s="326"/>
      <c r="BJ12" s="326"/>
      <c r="BK12" s="326"/>
      <c r="BL12" s="326"/>
      <c r="BM12" s="326"/>
      <c r="BN12" s="326"/>
      <c r="BO12" s="326"/>
      <c r="BP12" s="326"/>
      <c r="BQ12" s="326"/>
      <c r="BR12" s="326"/>
      <c r="BS12" s="326"/>
      <c r="BT12" s="326"/>
      <c r="BU12" s="326"/>
      <c r="BV12" s="326"/>
      <c r="BW12" s="326"/>
      <c r="BX12" s="326"/>
      <c r="BY12" s="326"/>
      <c r="BZ12" s="326"/>
      <c r="CA12" s="326"/>
      <c r="CB12" s="327"/>
      <c r="CC12" s="258" t="s">
        <v>82</v>
      </c>
      <c r="CD12" s="259"/>
      <c r="CE12" s="259"/>
      <c r="CF12" s="259"/>
      <c r="CG12" s="259"/>
      <c r="CH12" s="259"/>
      <c r="CI12" s="259"/>
      <c r="CJ12" s="259"/>
      <c r="CK12" s="259"/>
      <c r="CL12" s="259"/>
      <c r="CM12" s="259"/>
      <c r="CN12" s="259"/>
      <c r="CO12" s="259"/>
      <c r="CP12" s="259"/>
      <c r="CQ12" s="259"/>
      <c r="CR12" s="259"/>
      <c r="CS12" s="259"/>
      <c r="CT12" s="259"/>
      <c r="CU12" s="260"/>
    </row>
    <row r="13" spans="1:99" s="4" customFormat="1" ht="15.75">
      <c r="A13" s="258"/>
      <c r="B13" s="259"/>
      <c r="C13" s="259"/>
      <c r="D13" s="260"/>
      <c r="E13" s="258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60"/>
      <c r="AQ13" s="258" t="s">
        <v>83</v>
      </c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59"/>
      <c r="BF13" s="259"/>
      <c r="BG13" s="259"/>
      <c r="BH13" s="259"/>
      <c r="BI13" s="260"/>
      <c r="BJ13" s="258" t="s">
        <v>83</v>
      </c>
      <c r="BK13" s="259"/>
      <c r="BL13" s="259"/>
      <c r="BM13" s="259"/>
      <c r="BN13" s="259"/>
      <c r="BO13" s="259"/>
      <c r="BP13" s="259"/>
      <c r="BQ13" s="259"/>
      <c r="BR13" s="259"/>
      <c r="BS13" s="259"/>
      <c r="BT13" s="259"/>
      <c r="BU13" s="259"/>
      <c r="BV13" s="259"/>
      <c r="BW13" s="259"/>
      <c r="BX13" s="259"/>
      <c r="BY13" s="259"/>
      <c r="BZ13" s="259"/>
      <c r="CA13" s="259"/>
      <c r="CB13" s="260"/>
      <c r="CC13" s="258"/>
      <c r="CD13" s="259"/>
      <c r="CE13" s="259"/>
      <c r="CF13" s="259"/>
      <c r="CG13" s="259"/>
      <c r="CH13" s="259"/>
      <c r="CI13" s="259"/>
      <c r="CJ13" s="259"/>
      <c r="CK13" s="259"/>
      <c r="CL13" s="259"/>
      <c r="CM13" s="259"/>
      <c r="CN13" s="259"/>
      <c r="CO13" s="259"/>
      <c r="CP13" s="259"/>
      <c r="CQ13" s="259"/>
      <c r="CR13" s="259"/>
      <c r="CS13" s="259"/>
      <c r="CT13" s="259"/>
      <c r="CU13" s="260"/>
    </row>
    <row r="14" spans="1:99" s="4" customFormat="1" ht="15.75">
      <c r="A14" s="258"/>
      <c r="B14" s="259"/>
      <c r="C14" s="259"/>
      <c r="D14" s="260"/>
      <c r="E14" s="258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60"/>
      <c r="AQ14" s="258" t="s">
        <v>84</v>
      </c>
      <c r="AR14" s="259"/>
      <c r="AS14" s="259"/>
      <c r="AT14" s="259"/>
      <c r="AU14" s="259"/>
      <c r="AV14" s="259"/>
      <c r="AW14" s="259"/>
      <c r="AX14" s="259"/>
      <c r="AY14" s="259"/>
      <c r="AZ14" s="259"/>
      <c r="BA14" s="259"/>
      <c r="BB14" s="259"/>
      <c r="BC14" s="259"/>
      <c r="BD14" s="259"/>
      <c r="BE14" s="259"/>
      <c r="BF14" s="259"/>
      <c r="BG14" s="259"/>
      <c r="BH14" s="259"/>
      <c r="BI14" s="260"/>
      <c r="BJ14" s="258" t="s">
        <v>85</v>
      </c>
      <c r="BK14" s="259"/>
      <c r="BL14" s="259"/>
      <c r="BM14" s="259"/>
      <c r="BN14" s="259"/>
      <c r="BO14" s="259"/>
      <c r="BP14" s="259"/>
      <c r="BQ14" s="259"/>
      <c r="BR14" s="259"/>
      <c r="BS14" s="259"/>
      <c r="BT14" s="259"/>
      <c r="BU14" s="259"/>
      <c r="BV14" s="259"/>
      <c r="BW14" s="259"/>
      <c r="BX14" s="259"/>
      <c r="BY14" s="259"/>
      <c r="BZ14" s="259"/>
      <c r="CA14" s="259"/>
      <c r="CB14" s="260"/>
      <c r="CC14" s="258"/>
      <c r="CD14" s="259"/>
      <c r="CE14" s="259"/>
      <c r="CF14" s="259"/>
      <c r="CG14" s="259"/>
      <c r="CH14" s="259"/>
      <c r="CI14" s="259"/>
      <c r="CJ14" s="259"/>
      <c r="CK14" s="259"/>
      <c r="CL14" s="259"/>
      <c r="CM14" s="259"/>
      <c r="CN14" s="259"/>
      <c r="CO14" s="259"/>
      <c r="CP14" s="259"/>
      <c r="CQ14" s="259"/>
      <c r="CR14" s="259"/>
      <c r="CS14" s="259"/>
      <c r="CT14" s="259"/>
      <c r="CU14" s="260"/>
    </row>
    <row r="15" spans="1:99" s="4" customFormat="1" ht="15.75">
      <c r="A15" s="206" t="s">
        <v>0</v>
      </c>
      <c r="B15" s="206"/>
      <c r="C15" s="206"/>
      <c r="D15" s="206"/>
      <c r="E15" s="207" t="s">
        <v>1</v>
      </c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9"/>
      <c r="AQ15" s="206" t="s">
        <v>2</v>
      </c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 t="s">
        <v>29</v>
      </c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 t="s">
        <v>30</v>
      </c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6"/>
    </row>
    <row r="16" spans="1:99" s="4" customFormat="1" ht="19.5" customHeight="1">
      <c r="A16" s="210" t="s">
        <v>0</v>
      </c>
      <c r="B16" s="210"/>
      <c r="C16" s="210"/>
      <c r="D16" s="210"/>
      <c r="E16" s="299" t="s">
        <v>268</v>
      </c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300"/>
      <c r="AN16" s="300"/>
      <c r="AO16" s="300"/>
      <c r="AP16" s="301"/>
      <c r="AQ16" s="262">
        <v>299.857</v>
      </c>
      <c r="AR16" s="262"/>
      <c r="AS16" s="262"/>
      <c r="AT16" s="262"/>
      <c r="AU16" s="262"/>
      <c r="AV16" s="262"/>
      <c r="AW16" s="262"/>
      <c r="AX16" s="262"/>
      <c r="AY16" s="262"/>
      <c r="AZ16" s="262"/>
      <c r="BA16" s="262"/>
      <c r="BB16" s="262"/>
      <c r="BC16" s="262"/>
      <c r="BD16" s="262"/>
      <c r="BE16" s="262"/>
      <c r="BF16" s="262"/>
      <c r="BG16" s="262"/>
      <c r="BH16" s="262"/>
      <c r="BI16" s="262"/>
      <c r="BJ16" s="262"/>
      <c r="BK16" s="262"/>
      <c r="BL16" s="262"/>
      <c r="BM16" s="262"/>
      <c r="BN16" s="262"/>
      <c r="BO16" s="262"/>
      <c r="BP16" s="262"/>
      <c r="BQ16" s="262"/>
      <c r="BR16" s="262"/>
      <c r="BS16" s="262"/>
      <c r="BT16" s="262"/>
      <c r="BU16" s="262"/>
      <c r="BV16" s="262"/>
      <c r="BW16" s="262"/>
      <c r="BX16" s="262"/>
      <c r="BY16" s="262"/>
      <c r="BZ16" s="262"/>
      <c r="CA16" s="262"/>
      <c r="CB16" s="262"/>
      <c r="CC16" s="262">
        <v>388.155</v>
      </c>
      <c r="CD16" s="262"/>
      <c r="CE16" s="262"/>
      <c r="CF16" s="262"/>
      <c r="CG16" s="262"/>
      <c r="CH16" s="262"/>
      <c r="CI16" s="262"/>
      <c r="CJ16" s="262"/>
      <c r="CK16" s="262"/>
      <c r="CL16" s="262"/>
      <c r="CM16" s="262"/>
      <c r="CN16" s="262"/>
      <c r="CO16" s="262"/>
      <c r="CP16" s="262"/>
      <c r="CQ16" s="262"/>
      <c r="CR16" s="262"/>
      <c r="CS16" s="262"/>
      <c r="CT16" s="262"/>
      <c r="CU16" s="262"/>
    </row>
    <row r="17" spans="1:99" s="4" customFormat="1" ht="19.5" customHeight="1">
      <c r="A17" s="210" t="s">
        <v>1</v>
      </c>
      <c r="B17" s="210"/>
      <c r="C17" s="210"/>
      <c r="D17" s="210"/>
      <c r="E17" s="299" t="s">
        <v>269</v>
      </c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0"/>
      <c r="AH17" s="300"/>
      <c r="AI17" s="300"/>
      <c r="AJ17" s="300"/>
      <c r="AK17" s="300"/>
      <c r="AL17" s="300"/>
      <c r="AM17" s="300"/>
      <c r="AN17" s="300"/>
      <c r="AO17" s="300"/>
      <c r="AP17" s="301"/>
      <c r="AQ17" s="262">
        <v>112.028</v>
      </c>
      <c r="AR17" s="262"/>
      <c r="AS17" s="262"/>
      <c r="AT17" s="262"/>
      <c r="AU17" s="262"/>
      <c r="AV17" s="262"/>
      <c r="AW17" s="262"/>
      <c r="AX17" s="262"/>
      <c r="AY17" s="262"/>
      <c r="AZ17" s="262"/>
      <c r="BA17" s="262"/>
      <c r="BB17" s="262"/>
      <c r="BC17" s="262"/>
      <c r="BD17" s="262"/>
      <c r="BE17" s="262"/>
      <c r="BF17" s="262"/>
      <c r="BG17" s="262"/>
      <c r="BH17" s="262"/>
      <c r="BI17" s="262"/>
      <c r="BJ17" s="262"/>
      <c r="BK17" s="262"/>
      <c r="BL17" s="262"/>
      <c r="BM17" s="262"/>
      <c r="BN17" s="262"/>
      <c r="BO17" s="262"/>
      <c r="BP17" s="262"/>
      <c r="BQ17" s="262"/>
      <c r="BR17" s="262"/>
      <c r="BS17" s="262"/>
      <c r="BT17" s="262"/>
      <c r="BU17" s="262"/>
      <c r="BV17" s="262"/>
      <c r="BW17" s="262"/>
      <c r="BX17" s="262"/>
      <c r="BY17" s="262"/>
      <c r="BZ17" s="262"/>
      <c r="CA17" s="262"/>
      <c r="CB17" s="262"/>
      <c r="CC17" s="262">
        <v>79.098</v>
      </c>
      <c r="CD17" s="262"/>
      <c r="CE17" s="262"/>
      <c r="CF17" s="262"/>
      <c r="CG17" s="262"/>
      <c r="CH17" s="262"/>
      <c r="CI17" s="262"/>
      <c r="CJ17" s="262"/>
      <c r="CK17" s="262"/>
      <c r="CL17" s="262"/>
      <c r="CM17" s="262"/>
      <c r="CN17" s="262"/>
      <c r="CO17" s="262"/>
      <c r="CP17" s="262"/>
      <c r="CQ17" s="262"/>
      <c r="CR17" s="262"/>
      <c r="CS17" s="262"/>
      <c r="CT17" s="262"/>
      <c r="CU17" s="262"/>
    </row>
    <row r="18" spans="1:99" s="4" customFormat="1" ht="19.5" customHeight="1">
      <c r="A18" s="210" t="s">
        <v>2</v>
      </c>
      <c r="B18" s="210"/>
      <c r="C18" s="210"/>
      <c r="D18" s="210"/>
      <c r="E18" s="299" t="s">
        <v>270</v>
      </c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300"/>
      <c r="AK18" s="300"/>
      <c r="AL18" s="300"/>
      <c r="AM18" s="300"/>
      <c r="AN18" s="300"/>
      <c r="AO18" s="300"/>
      <c r="AP18" s="301"/>
      <c r="AQ18" s="262">
        <v>113.159</v>
      </c>
      <c r="AR18" s="262"/>
      <c r="AS18" s="262"/>
      <c r="AT18" s="262"/>
      <c r="AU18" s="262"/>
      <c r="AV18" s="262"/>
      <c r="AW18" s="262"/>
      <c r="AX18" s="262"/>
      <c r="AY18" s="262"/>
      <c r="AZ18" s="262"/>
      <c r="BA18" s="262"/>
      <c r="BB18" s="262"/>
      <c r="BC18" s="262"/>
      <c r="BD18" s="262"/>
      <c r="BE18" s="262"/>
      <c r="BF18" s="262"/>
      <c r="BG18" s="262"/>
      <c r="BH18" s="262"/>
      <c r="BI18" s="262"/>
      <c r="BJ18" s="262"/>
      <c r="BK18" s="262"/>
      <c r="BL18" s="262"/>
      <c r="BM18" s="262"/>
      <c r="BN18" s="262"/>
      <c r="BO18" s="262"/>
      <c r="BP18" s="262"/>
      <c r="BQ18" s="262"/>
      <c r="BR18" s="262"/>
      <c r="BS18" s="262"/>
      <c r="BT18" s="262"/>
      <c r="BU18" s="262"/>
      <c r="BV18" s="262"/>
      <c r="BW18" s="262"/>
      <c r="BX18" s="262"/>
      <c r="BY18" s="262"/>
      <c r="BZ18" s="262"/>
      <c r="CA18" s="262"/>
      <c r="CB18" s="262"/>
      <c r="CC18" s="262">
        <v>235.655</v>
      </c>
      <c r="CD18" s="262"/>
      <c r="CE18" s="262"/>
      <c r="CF18" s="262"/>
      <c r="CG18" s="262"/>
      <c r="CH18" s="262"/>
      <c r="CI18" s="262"/>
      <c r="CJ18" s="262"/>
      <c r="CK18" s="262"/>
      <c r="CL18" s="262"/>
      <c r="CM18" s="262"/>
      <c r="CN18" s="262"/>
      <c r="CO18" s="262"/>
      <c r="CP18" s="262"/>
      <c r="CQ18" s="262"/>
      <c r="CR18" s="262"/>
      <c r="CS18" s="262"/>
      <c r="CT18" s="262"/>
      <c r="CU18" s="262"/>
    </row>
    <row r="19" spans="1:99" s="4" customFormat="1" ht="19.5" customHeight="1">
      <c r="A19" s="210" t="s">
        <v>29</v>
      </c>
      <c r="B19" s="210"/>
      <c r="C19" s="210"/>
      <c r="D19" s="210"/>
      <c r="E19" s="299" t="s">
        <v>271</v>
      </c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300"/>
      <c r="AF19" s="300"/>
      <c r="AG19" s="300"/>
      <c r="AH19" s="300"/>
      <c r="AI19" s="300"/>
      <c r="AJ19" s="300"/>
      <c r="AK19" s="300"/>
      <c r="AL19" s="300"/>
      <c r="AM19" s="300"/>
      <c r="AN19" s="300"/>
      <c r="AO19" s="300"/>
      <c r="AP19" s="301"/>
      <c r="AQ19" s="262">
        <v>65.786</v>
      </c>
      <c r="AR19" s="262"/>
      <c r="AS19" s="262"/>
      <c r="AT19" s="262"/>
      <c r="AU19" s="262"/>
      <c r="AV19" s="262"/>
      <c r="AW19" s="262"/>
      <c r="AX19" s="262"/>
      <c r="AY19" s="262"/>
      <c r="AZ19" s="262"/>
      <c r="BA19" s="262"/>
      <c r="BB19" s="262"/>
      <c r="BC19" s="262"/>
      <c r="BD19" s="262"/>
      <c r="BE19" s="262"/>
      <c r="BF19" s="262"/>
      <c r="BG19" s="262"/>
      <c r="BH19" s="262"/>
      <c r="BI19" s="262"/>
      <c r="BJ19" s="262"/>
      <c r="BK19" s="262"/>
      <c r="BL19" s="262"/>
      <c r="BM19" s="262"/>
      <c r="BN19" s="262"/>
      <c r="BO19" s="262"/>
      <c r="BP19" s="262"/>
      <c r="BQ19" s="262"/>
      <c r="BR19" s="262"/>
      <c r="BS19" s="262"/>
      <c r="BT19" s="262"/>
      <c r="BU19" s="262"/>
      <c r="BV19" s="262"/>
      <c r="BW19" s="262"/>
      <c r="BX19" s="262"/>
      <c r="BY19" s="262"/>
      <c r="BZ19" s="262"/>
      <c r="CA19" s="262"/>
      <c r="CB19" s="262"/>
      <c r="CC19" s="262">
        <v>113.397</v>
      </c>
      <c r="CD19" s="262"/>
      <c r="CE19" s="262"/>
      <c r="CF19" s="262"/>
      <c r="CG19" s="262"/>
      <c r="CH19" s="262"/>
      <c r="CI19" s="262"/>
      <c r="CJ19" s="262"/>
      <c r="CK19" s="262"/>
      <c r="CL19" s="262"/>
      <c r="CM19" s="262"/>
      <c r="CN19" s="262"/>
      <c r="CO19" s="262"/>
      <c r="CP19" s="262"/>
      <c r="CQ19" s="262"/>
      <c r="CR19" s="262"/>
      <c r="CS19" s="262"/>
      <c r="CT19" s="262"/>
      <c r="CU19" s="262"/>
    </row>
    <row r="20" spans="1:99" s="4" customFormat="1" ht="19.5" customHeight="1">
      <c r="A20" s="210" t="s">
        <v>30</v>
      </c>
      <c r="B20" s="210"/>
      <c r="C20" s="210"/>
      <c r="D20" s="210"/>
      <c r="E20" s="299" t="s">
        <v>272</v>
      </c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  <c r="AL20" s="300"/>
      <c r="AM20" s="300"/>
      <c r="AN20" s="300"/>
      <c r="AO20" s="300"/>
      <c r="AP20" s="301"/>
      <c r="AQ20" s="262">
        <v>21.632</v>
      </c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62"/>
      <c r="BD20" s="262"/>
      <c r="BE20" s="262"/>
      <c r="BF20" s="262"/>
      <c r="BG20" s="262"/>
      <c r="BH20" s="262"/>
      <c r="BI20" s="262"/>
      <c r="BJ20" s="262"/>
      <c r="BK20" s="262"/>
      <c r="BL20" s="262"/>
      <c r="BM20" s="262"/>
      <c r="BN20" s="262"/>
      <c r="BO20" s="262"/>
      <c r="BP20" s="262"/>
      <c r="BQ20" s="262"/>
      <c r="BR20" s="262"/>
      <c r="BS20" s="262"/>
      <c r="BT20" s="262"/>
      <c r="BU20" s="262"/>
      <c r="BV20" s="262"/>
      <c r="BW20" s="262"/>
      <c r="BX20" s="262"/>
      <c r="BY20" s="262"/>
      <c r="BZ20" s="262"/>
      <c r="CA20" s="262"/>
      <c r="CB20" s="262"/>
      <c r="CC20" s="262">
        <v>27.715</v>
      </c>
      <c r="CD20" s="262"/>
      <c r="CE20" s="262"/>
      <c r="CF20" s="262"/>
      <c r="CG20" s="262"/>
      <c r="CH20" s="262"/>
      <c r="CI20" s="262"/>
      <c r="CJ20" s="262"/>
      <c r="CK20" s="262"/>
      <c r="CL20" s="262"/>
      <c r="CM20" s="262"/>
      <c r="CN20" s="262"/>
      <c r="CO20" s="262"/>
      <c r="CP20" s="262"/>
      <c r="CQ20" s="262"/>
      <c r="CR20" s="262"/>
      <c r="CS20" s="262"/>
      <c r="CT20" s="262"/>
      <c r="CU20" s="262"/>
    </row>
    <row r="21" spans="1:99" s="4" customFormat="1" ht="19.5" customHeight="1">
      <c r="A21" s="210"/>
      <c r="B21" s="210"/>
      <c r="C21" s="210"/>
      <c r="D21" s="210"/>
      <c r="E21" s="299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  <c r="AL21" s="300"/>
      <c r="AM21" s="300"/>
      <c r="AN21" s="300"/>
      <c r="AO21" s="300"/>
      <c r="AP21" s="301"/>
      <c r="AQ21" s="299" t="s">
        <v>86</v>
      </c>
      <c r="AR21" s="300"/>
      <c r="AS21" s="300"/>
      <c r="AT21" s="300"/>
      <c r="AU21" s="328">
        <f>AQ20+AQ19+AQ18+AQ17+AQ16</f>
        <v>612.462</v>
      </c>
      <c r="AV21" s="328"/>
      <c r="AW21" s="328"/>
      <c r="AX21" s="328"/>
      <c r="AY21" s="328"/>
      <c r="AZ21" s="328"/>
      <c r="BA21" s="328"/>
      <c r="BB21" s="328"/>
      <c r="BC21" s="328"/>
      <c r="BD21" s="328"/>
      <c r="BE21" s="328"/>
      <c r="BF21" s="328"/>
      <c r="BG21" s="328"/>
      <c r="BH21" s="328"/>
      <c r="BI21" s="329"/>
      <c r="BJ21" s="299" t="s">
        <v>86</v>
      </c>
      <c r="BK21" s="300"/>
      <c r="BL21" s="300"/>
      <c r="BM21" s="300"/>
      <c r="BN21" s="328"/>
      <c r="BO21" s="328"/>
      <c r="BP21" s="328"/>
      <c r="BQ21" s="328"/>
      <c r="BR21" s="328"/>
      <c r="BS21" s="328"/>
      <c r="BT21" s="328"/>
      <c r="BU21" s="328"/>
      <c r="BV21" s="328"/>
      <c r="BW21" s="328"/>
      <c r="BX21" s="328"/>
      <c r="BY21" s="328"/>
      <c r="BZ21" s="328"/>
      <c r="CA21" s="328"/>
      <c r="CB21" s="329"/>
      <c r="CC21" s="299" t="s">
        <v>86</v>
      </c>
      <c r="CD21" s="300"/>
      <c r="CE21" s="300"/>
      <c r="CF21" s="300"/>
      <c r="CG21" s="328">
        <f>CC20+CC19+CC18+CC17+CC16</f>
        <v>844.02</v>
      </c>
      <c r="CH21" s="328"/>
      <c r="CI21" s="328"/>
      <c r="CJ21" s="328"/>
      <c r="CK21" s="328"/>
      <c r="CL21" s="328"/>
      <c r="CM21" s="328"/>
      <c r="CN21" s="328"/>
      <c r="CO21" s="328"/>
      <c r="CP21" s="328"/>
      <c r="CQ21" s="328"/>
      <c r="CR21" s="328"/>
      <c r="CS21" s="328"/>
      <c r="CT21" s="328"/>
      <c r="CU21" s="329"/>
    </row>
  </sheetData>
  <sheetProtection/>
  <mergeCells count="58">
    <mergeCell ref="A6:CU6"/>
    <mergeCell ref="A7:CU7"/>
    <mergeCell ref="A8:CU8"/>
    <mergeCell ref="A11:D11"/>
    <mergeCell ref="E11:AP11"/>
    <mergeCell ref="AQ11:CU11"/>
    <mergeCell ref="A12:D12"/>
    <mergeCell ref="E12:AP12"/>
    <mergeCell ref="AQ12:CB12"/>
    <mergeCell ref="CC12:CU12"/>
    <mergeCell ref="A13:D13"/>
    <mergeCell ref="E13:AP13"/>
    <mergeCell ref="AQ13:BI13"/>
    <mergeCell ref="BJ13:CB13"/>
    <mergeCell ref="CC13:CU13"/>
    <mergeCell ref="A14:D14"/>
    <mergeCell ref="E14:AP14"/>
    <mergeCell ref="AQ14:BI14"/>
    <mergeCell ref="BJ14:CB14"/>
    <mergeCell ref="CC14:CU14"/>
    <mergeCell ref="A15:D15"/>
    <mergeCell ref="E15:AP15"/>
    <mergeCell ref="AQ15:BI15"/>
    <mergeCell ref="BJ15:CB15"/>
    <mergeCell ref="CC15:CU15"/>
    <mergeCell ref="A16:D16"/>
    <mergeCell ref="E16:AP16"/>
    <mergeCell ref="AQ16:BI16"/>
    <mergeCell ref="BJ16:CB16"/>
    <mergeCell ref="CC16:CU16"/>
    <mergeCell ref="A17:D17"/>
    <mergeCell ref="E17:AP17"/>
    <mergeCell ref="AQ17:BI17"/>
    <mergeCell ref="BJ17:CB17"/>
    <mergeCell ref="CC17:CU17"/>
    <mergeCell ref="CC18:CU18"/>
    <mergeCell ref="A19:D19"/>
    <mergeCell ref="E19:AP19"/>
    <mergeCell ref="AQ19:BI19"/>
    <mergeCell ref="BJ19:CB19"/>
    <mergeCell ref="CC19:CU19"/>
    <mergeCell ref="AU21:BI21"/>
    <mergeCell ref="BJ21:BM21"/>
    <mergeCell ref="A18:D18"/>
    <mergeCell ref="E18:AP18"/>
    <mergeCell ref="AQ18:BI18"/>
    <mergeCell ref="BJ18:CB18"/>
    <mergeCell ref="BN21:CB21"/>
    <mergeCell ref="CC21:CF21"/>
    <mergeCell ref="CG21:CU21"/>
    <mergeCell ref="A20:D20"/>
    <mergeCell ref="E20:AP20"/>
    <mergeCell ref="AQ20:BI20"/>
    <mergeCell ref="BJ20:CB20"/>
    <mergeCell ref="CC20:CU20"/>
    <mergeCell ref="A21:D21"/>
    <mergeCell ref="E21:AP21"/>
    <mergeCell ref="AQ21:AT2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CX21"/>
  <sheetViews>
    <sheetView zoomScalePageLayoutView="0" workbookViewId="0" topLeftCell="A1">
      <selection activeCell="BI25" sqref="BI25"/>
    </sheetView>
  </sheetViews>
  <sheetFormatPr defaultColWidth="1.37890625" defaultRowHeight="12.75"/>
  <cols>
    <col min="1" max="99" width="1.37890625" style="3" customWidth="1"/>
    <col min="100" max="101" width="11.25390625" style="3" bestFit="1" customWidth="1"/>
    <col min="102" max="102" width="5.875" style="3" customWidth="1"/>
    <col min="103" max="16384" width="1.37890625" style="3" customWidth="1"/>
  </cols>
  <sheetData>
    <row r="1" s="1" customFormat="1" ht="11.25">
      <c r="CU1" s="2" t="s">
        <v>87</v>
      </c>
    </row>
    <row r="2" s="1" customFormat="1" ht="11.25">
      <c r="CU2" s="2" t="s">
        <v>4</v>
      </c>
    </row>
    <row r="3" s="1" customFormat="1" ht="11.25">
      <c r="CU3" s="2" t="s">
        <v>5</v>
      </c>
    </row>
    <row r="6" spans="1:99" s="5" customFormat="1" ht="19.5">
      <c r="A6" s="221" t="s">
        <v>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1"/>
      <c r="CR6" s="221"/>
      <c r="CS6" s="221"/>
      <c r="CT6" s="221"/>
      <c r="CU6" s="221"/>
    </row>
    <row r="7" spans="1:99" s="5" customFormat="1" ht="19.5">
      <c r="A7" s="221" t="s">
        <v>88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1"/>
      <c r="CP7" s="221"/>
      <c r="CQ7" s="221"/>
      <c r="CR7" s="221"/>
      <c r="CS7" s="221"/>
      <c r="CT7" s="221"/>
      <c r="CU7" s="221"/>
    </row>
    <row r="8" spans="38:54" ht="12.75">
      <c r="AL8" s="342" t="s">
        <v>248</v>
      </c>
      <c r="AM8" s="342"/>
      <c r="AN8" s="342"/>
      <c r="AO8" s="342"/>
      <c r="AP8" s="342"/>
      <c r="AQ8" s="342"/>
      <c r="AR8" s="342"/>
      <c r="AS8" s="342"/>
      <c r="AT8" s="342"/>
      <c r="AU8" s="342"/>
      <c r="AV8" s="342"/>
      <c r="AW8" s="342"/>
      <c r="AX8" s="342"/>
      <c r="AY8" s="342"/>
      <c r="AZ8" s="342"/>
      <c r="BA8" s="342"/>
      <c r="BB8" s="342"/>
    </row>
    <row r="10" spans="1:99" s="4" customFormat="1" ht="15.75">
      <c r="A10" s="322" t="s">
        <v>37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4"/>
      <c r="N10" s="322" t="s">
        <v>89</v>
      </c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4"/>
      <c r="AI10" s="322" t="s">
        <v>90</v>
      </c>
      <c r="AJ10" s="323"/>
      <c r="AK10" s="323"/>
      <c r="AL10" s="323"/>
      <c r="AM10" s="323"/>
      <c r="AN10" s="323"/>
      <c r="AO10" s="323"/>
      <c r="AP10" s="323"/>
      <c r="AQ10" s="323"/>
      <c r="AR10" s="323"/>
      <c r="AS10" s="323"/>
      <c r="AT10" s="323"/>
      <c r="AU10" s="323"/>
      <c r="AV10" s="323"/>
      <c r="AW10" s="324"/>
      <c r="AX10" s="322" t="s">
        <v>91</v>
      </c>
      <c r="AY10" s="323"/>
      <c r="AZ10" s="323"/>
      <c r="BA10" s="323"/>
      <c r="BB10" s="323"/>
      <c r="BC10" s="323"/>
      <c r="BD10" s="323"/>
      <c r="BE10" s="323"/>
      <c r="BF10" s="323"/>
      <c r="BG10" s="323"/>
      <c r="BH10" s="323"/>
      <c r="BI10" s="323"/>
      <c r="BJ10" s="323"/>
      <c r="BK10" s="323"/>
      <c r="BL10" s="324"/>
      <c r="BM10" s="322" t="s">
        <v>92</v>
      </c>
      <c r="BN10" s="323"/>
      <c r="BO10" s="323"/>
      <c r="BP10" s="323"/>
      <c r="BQ10" s="323"/>
      <c r="BR10" s="323"/>
      <c r="BS10" s="323"/>
      <c r="BT10" s="323"/>
      <c r="BU10" s="323"/>
      <c r="BV10" s="323"/>
      <c r="BW10" s="323"/>
      <c r="BX10" s="323"/>
      <c r="BY10" s="323"/>
      <c r="BZ10" s="323"/>
      <c r="CA10" s="323"/>
      <c r="CB10" s="324"/>
      <c r="CC10" s="322" t="s">
        <v>93</v>
      </c>
      <c r="CD10" s="323"/>
      <c r="CE10" s="323"/>
      <c r="CF10" s="323"/>
      <c r="CG10" s="323"/>
      <c r="CH10" s="323"/>
      <c r="CI10" s="323"/>
      <c r="CJ10" s="323"/>
      <c r="CK10" s="323"/>
      <c r="CL10" s="323"/>
      <c r="CM10" s="323"/>
      <c r="CN10" s="323"/>
      <c r="CO10" s="323"/>
      <c r="CP10" s="323"/>
      <c r="CQ10" s="323"/>
      <c r="CR10" s="323"/>
      <c r="CS10" s="323"/>
      <c r="CT10" s="323"/>
      <c r="CU10" s="324"/>
    </row>
    <row r="11" spans="1:99" s="4" customFormat="1" ht="15.75">
      <c r="A11" s="258" t="s">
        <v>94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58" t="s">
        <v>95</v>
      </c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60"/>
      <c r="AI11" s="258" t="s">
        <v>96</v>
      </c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60"/>
      <c r="AX11" s="258" t="s">
        <v>95</v>
      </c>
      <c r="AY11" s="259"/>
      <c r="AZ11" s="259"/>
      <c r="BA11" s="259"/>
      <c r="BB11" s="259"/>
      <c r="BC11" s="259"/>
      <c r="BD11" s="259"/>
      <c r="BE11" s="259"/>
      <c r="BF11" s="259"/>
      <c r="BG11" s="259"/>
      <c r="BH11" s="259"/>
      <c r="BI11" s="259"/>
      <c r="BJ11" s="259"/>
      <c r="BK11" s="259"/>
      <c r="BL11" s="260"/>
      <c r="BM11" s="258" t="s">
        <v>95</v>
      </c>
      <c r="BN11" s="259"/>
      <c r="BO11" s="259"/>
      <c r="BP11" s="259"/>
      <c r="BQ11" s="259"/>
      <c r="BR11" s="259"/>
      <c r="BS11" s="259"/>
      <c r="BT11" s="259"/>
      <c r="BU11" s="259"/>
      <c r="BV11" s="259"/>
      <c r="BW11" s="259"/>
      <c r="BX11" s="259"/>
      <c r="BY11" s="259"/>
      <c r="BZ11" s="259"/>
      <c r="CA11" s="259"/>
      <c r="CB11" s="260"/>
      <c r="CC11" s="258" t="s">
        <v>97</v>
      </c>
      <c r="CD11" s="259"/>
      <c r="CE11" s="259"/>
      <c r="CF11" s="259"/>
      <c r="CG11" s="259"/>
      <c r="CH11" s="259"/>
      <c r="CI11" s="259"/>
      <c r="CJ11" s="259"/>
      <c r="CK11" s="259"/>
      <c r="CL11" s="259"/>
      <c r="CM11" s="259"/>
      <c r="CN11" s="259"/>
      <c r="CO11" s="259"/>
      <c r="CP11" s="259"/>
      <c r="CQ11" s="259"/>
      <c r="CR11" s="259"/>
      <c r="CS11" s="259"/>
      <c r="CT11" s="259"/>
      <c r="CU11" s="260"/>
    </row>
    <row r="12" spans="1:99" s="4" customFormat="1" ht="15.75">
      <c r="A12" s="258"/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60"/>
      <c r="N12" s="258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60"/>
      <c r="AI12" s="258" t="s">
        <v>95</v>
      </c>
      <c r="AJ12" s="259"/>
      <c r="AK12" s="259"/>
      <c r="AL12" s="259"/>
      <c r="AM12" s="259"/>
      <c r="AN12" s="259"/>
      <c r="AO12" s="259"/>
      <c r="AP12" s="259"/>
      <c r="AQ12" s="259"/>
      <c r="AR12" s="259"/>
      <c r="AS12" s="259"/>
      <c r="AT12" s="259"/>
      <c r="AU12" s="259"/>
      <c r="AV12" s="259"/>
      <c r="AW12" s="260"/>
      <c r="AX12" s="258"/>
      <c r="AY12" s="259"/>
      <c r="AZ12" s="259"/>
      <c r="BA12" s="259"/>
      <c r="BB12" s="259"/>
      <c r="BC12" s="259"/>
      <c r="BD12" s="259"/>
      <c r="BE12" s="259"/>
      <c r="BF12" s="259"/>
      <c r="BG12" s="259"/>
      <c r="BH12" s="259"/>
      <c r="BI12" s="259"/>
      <c r="BJ12" s="259"/>
      <c r="BK12" s="259"/>
      <c r="BL12" s="260"/>
      <c r="BM12" s="258" t="s">
        <v>98</v>
      </c>
      <c r="BN12" s="259"/>
      <c r="BO12" s="259"/>
      <c r="BP12" s="259"/>
      <c r="BQ12" s="259"/>
      <c r="BR12" s="259"/>
      <c r="BS12" s="259"/>
      <c r="BT12" s="259"/>
      <c r="BU12" s="259"/>
      <c r="BV12" s="259"/>
      <c r="BW12" s="259"/>
      <c r="BX12" s="259"/>
      <c r="BY12" s="259"/>
      <c r="BZ12" s="259"/>
      <c r="CA12" s="259"/>
      <c r="CB12" s="260"/>
      <c r="CC12" s="258" t="s">
        <v>99</v>
      </c>
      <c r="CD12" s="259"/>
      <c r="CE12" s="259"/>
      <c r="CF12" s="259"/>
      <c r="CG12" s="259"/>
      <c r="CH12" s="259"/>
      <c r="CI12" s="259"/>
      <c r="CJ12" s="259"/>
      <c r="CK12" s="259"/>
      <c r="CL12" s="259"/>
      <c r="CM12" s="259"/>
      <c r="CN12" s="259"/>
      <c r="CO12" s="259"/>
      <c r="CP12" s="259"/>
      <c r="CQ12" s="259"/>
      <c r="CR12" s="259"/>
      <c r="CS12" s="259"/>
      <c r="CT12" s="259"/>
      <c r="CU12" s="260"/>
    </row>
    <row r="13" spans="1:99" s="4" customFormat="1" ht="15.75">
      <c r="A13" s="258"/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60"/>
      <c r="N13" s="325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  <c r="AD13" s="326"/>
      <c r="AE13" s="326"/>
      <c r="AF13" s="326"/>
      <c r="AG13" s="326"/>
      <c r="AH13" s="327"/>
      <c r="AI13" s="325" t="s">
        <v>266</v>
      </c>
      <c r="AJ13" s="326"/>
      <c r="AK13" s="326"/>
      <c r="AL13" s="326"/>
      <c r="AM13" s="326"/>
      <c r="AN13" s="326"/>
      <c r="AO13" s="326"/>
      <c r="AP13" s="326"/>
      <c r="AQ13" s="326"/>
      <c r="AR13" s="326"/>
      <c r="AS13" s="326"/>
      <c r="AT13" s="326"/>
      <c r="AU13" s="326"/>
      <c r="AV13" s="326"/>
      <c r="AW13" s="327"/>
      <c r="AX13" s="325"/>
      <c r="AY13" s="326"/>
      <c r="AZ13" s="326"/>
      <c r="BA13" s="326"/>
      <c r="BB13" s="326"/>
      <c r="BC13" s="326"/>
      <c r="BD13" s="326"/>
      <c r="BE13" s="326"/>
      <c r="BF13" s="326"/>
      <c r="BG13" s="326"/>
      <c r="BH13" s="326"/>
      <c r="BI13" s="326"/>
      <c r="BJ13" s="326"/>
      <c r="BK13" s="326"/>
      <c r="BL13" s="327"/>
      <c r="BM13" s="325" t="s">
        <v>100</v>
      </c>
      <c r="BN13" s="326"/>
      <c r="BO13" s="326"/>
      <c r="BP13" s="326"/>
      <c r="BQ13" s="326"/>
      <c r="BR13" s="326"/>
      <c r="BS13" s="326"/>
      <c r="BT13" s="326"/>
      <c r="BU13" s="326"/>
      <c r="BV13" s="326"/>
      <c r="BW13" s="326"/>
      <c r="BX13" s="326"/>
      <c r="BY13" s="326"/>
      <c r="BZ13" s="326"/>
      <c r="CA13" s="326"/>
      <c r="CB13" s="327"/>
      <c r="CC13" s="325" t="s">
        <v>101</v>
      </c>
      <c r="CD13" s="326"/>
      <c r="CE13" s="326"/>
      <c r="CF13" s="326"/>
      <c r="CG13" s="326"/>
      <c r="CH13" s="326"/>
      <c r="CI13" s="326"/>
      <c r="CJ13" s="326"/>
      <c r="CK13" s="326"/>
      <c r="CL13" s="326"/>
      <c r="CM13" s="326"/>
      <c r="CN13" s="326"/>
      <c r="CO13" s="326"/>
      <c r="CP13" s="326"/>
      <c r="CQ13" s="326"/>
      <c r="CR13" s="326"/>
      <c r="CS13" s="326"/>
      <c r="CT13" s="326"/>
      <c r="CU13" s="327"/>
    </row>
    <row r="14" spans="1:102" s="4" customFormat="1" ht="15.75">
      <c r="A14" s="207" t="s">
        <v>0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9"/>
      <c r="N14" s="206" t="s">
        <v>1</v>
      </c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 t="s">
        <v>2</v>
      </c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 t="s">
        <v>29</v>
      </c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 t="s">
        <v>30</v>
      </c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 t="s">
        <v>31</v>
      </c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4" t="s">
        <v>518</v>
      </c>
      <c r="CW14" s="4" t="s">
        <v>519</v>
      </c>
      <c r="CX14" s="4" t="s">
        <v>520</v>
      </c>
    </row>
    <row r="15" spans="1:102" s="4" customFormat="1" ht="15.75">
      <c r="A15" s="231" t="s">
        <v>260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3"/>
      <c r="N15" s="330" t="s">
        <v>259</v>
      </c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2"/>
      <c r="AI15" s="262">
        <v>0.2767</v>
      </c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10" t="s">
        <v>267</v>
      </c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62">
        <v>1936.381</v>
      </c>
      <c r="BN15" s="262"/>
      <c r="BO15" s="262"/>
      <c r="BP15" s="262"/>
      <c r="BQ15" s="262"/>
      <c r="BR15" s="262"/>
      <c r="BS15" s="262"/>
      <c r="BT15" s="262"/>
      <c r="BU15" s="262"/>
      <c r="BV15" s="262"/>
      <c r="BW15" s="262"/>
      <c r="BX15" s="262"/>
      <c r="BY15" s="262"/>
      <c r="BZ15" s="262"/>
      <c r="CA15" s="262"/>
      <c r="CB15" s="262"/>
      <c r="CC15" s="333" t="s">
        <v>265</v>
      </c>
      <c r="CD15" s="334"/>
      <c r="CE15" s="334"/>
      <c r="CF15" s="334"/>
      <c r="CG15" s="334"/>
      <c r="CH15" s="334"/>
      <c r="CI15" s="334"/>
      <c r="CJ15" s="334"/>
      <c r="CK15" s="334"/>
      <c r="CL15" s="334"/>
      <c r="CM15" s="334"/>
      <c r="CN15" s="334"/>
      <c r="CO15" s="334"/>
      <c r="CP15" s="334"/>
      <c r="CQ15" s="334"/>
      <c r="CR15" s="334"/>
      <c r="CS15" s="334"/>
      <c r="CT15" s="334"/>
      <c r="CU15" s="335"/>
      <c r="CV15" s="4">
        <f>BM15*58050.85</f>
        <v>112408562.97385</v>
      </c>
      <c r="CW15" s="4">
        <f>BM15*68500</f>
        <v>132642098.5</v>
      </c>
      <c r="CX15" s="3">
        <f aca="true" t="shared" si="0" ref="CX15:CX20">CW15/CV15*100-100</f>
        <v>17.999994832117025</v>
      </c>
    </row>
    <row r="16" spans="1:102" s="4" customFormat="1" ht="15.75">
      <c r="A16" s="231" t="s">
        <v>261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3"/>
      <c r="N16" s="330" t="s">
        <v>259</v>
      </c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2"/>
      <c r="AI16" s="262">
        <v>0.2686</v>
      </c>
      <c r="AJ16" s="262"/>
      <c r="AK16" s="262"/>
      <c r="AL16" s="262"/>
      <c r="AM16" s="262"/>
      <c r="AN16" s="262"/>
      <c r="AO16" s="262"/>
      <c r="AP16" s="262"/>
      <c r="AQ16" s="262"/>
      <c r="AR16" s="262"/>
      <c r="AS16" s="262"/>
      <c r="AT16" s="262"/>
      <c r="AU16" s="262"/>
      <c r="AV16" s="262"/>
      <c r="AW16" s="262"/>
      <c r="AX16" s="210" t="s">
        <v>267</v>
      </c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  <c r="BI16" s="210"/>
      <c r="BJ16" s="210"/>
      <c r="BK16" s="210"/>
      <c r="BL16" s="210"/>
      <c r="BM16" s="262">
        <v>714.144</v>
      </c>
      <c r="BN16" s="262"/>
      <c r="BO16" s="262"/>
      <c r="BP16" s="262"/>
      <c r="BQ16" s="262"/>
      <c r="BR16" s="262"/>
      <c r="BS16" s="262"/>
      <c r="BT16" s="262"/>
      <c r="BU16" s="262"/>
      <c r="BV16" s="262"/>
      <c r="BW16" s="262"/>
      <c r="BX16" s="262"/>
      <c r="BY16" s="262"/>
      <c r="BZ16" s="262"/>
      <c r="CA16" s="262"/>
      <c r="CB16" s="262"/>
      <c r="CC16" s="336"/>
      <c r="CD16" s="337"/>
      <c r="CE16" s="337"/>
      <c r="CF16" s="337"/>
      <c r="CG16" s="337"/>
      <c r="CH16" s="337"/>
      <c r="CI16" s="337"/>
      <c r="CJ16" s="337"/>
      <c r="CK16" s="337"/>
      <c r="CL16" s="337"/>
      <c r="CM16" s="337"/>
      <c r="CN16" s="337"/>
      <c r="CO16" s="337"/>
      <c r="CP16" s="337"/>
      <c r="CQ16" s="337"/>
      <c r="CR16" s="337"/>
      <c r="CS16" s="337"/>
      <c r="CT16" s="337"/>
      <c r="CU16" s="338"/>
      <c r="CV16" s="4">
        <f>BM16*58050.85</f>
        <v>41456666.2224</v>
      </c>
      <c r="CW16" s="4">
        <f>BM16*68500</f>
        <v>48918864</v>
      </c>
      <c r="CX16" s="3">
        <f t="shared" si="0"/>
        <v>17.99999483211701</v>
      </c>
    </row>
    <row r="17" spans="1:102" s="4" customFormat="1" ht="15.75">
      <c r="A17" s="231" t="s">
        <v>262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3"/>
      <c r="N17" s="330" t="s">
        <v>259</v>
      </c>
      <c r="O17" s="331"/>
      <c r="P17" s="331"/>
      <c r="Q17" s="331"/>
      <c r="R17" s="331"/>
      <c r="S17" s="331"/>
      <c r="T17" s="331"/>
      <c r="U17" s="331"/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2"/>
      <c r="AI17" s="262">
        <v>0.2687</v>
      </c>
      <c r="AJ17" s="262"/>
      <c r="AK17" s="262"/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  <c r="AV17" s="262"/>
      <c r="AW17" s="262"/>
      <c r="AX17" s="210" t="s">
        <v>267</v>
      </c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62">
        <v>683.096</v>
      </c>
      <c r="BN17" s="262"/>
      <c r="BO17" s="262"/>
      <c r="BP17" s="262"/>
      <c r="BQ17" s="262"/>
      <c r="BR17" s="262"/>
      <c r="BS17" s="262"/>
      <c r="BT17" s="262"/>
      <c r="BU17" s="262"/>
      <c r="BV17" s="262"/>
      <c r="BW17" s="262"/>
      <c r="BX17" s="262"/>
      <c r="BY17" s="262"/>
      <c r="BZ17" s="262"/>
      <c r="CA17" s="262"/>
      <c r="CB17" s="262"/>
      <c r="CC17" s="336"/>
      <c r="CD17" s="337"/>
      <c r="CE17" s="337"/>
      <c r="CF17" s="337"/>
      <c r="CG17" s="337"/>
      <c r="CH17" s="337"/>
      <c r="CI17" s="337"/>
      <c r="CJ17" s="337"/>
      <c r="CK17" s="337"/>
      <c r="CL17" s="337"/>
      <c r="CM17" s="337"/>
      <c r="CN17" s="337"/>
      <c r="CO17" s="337"/>
      <c r="CP17" s="337"/>
      <c r="CQ17" s="337"/>
      <c r="CR17" s="337"/>
      <c r="CS17" s="337"/>
      <c r="CT17" s="337"/>
      <c r="CU17" s="338"/>
      <c r="CV17" s="4">
        <f>BM17*58050.85</f>
        <v>39654303.4316</v>
      </c>
      <c r="CW17" s="4">
        <f>BM17*68500</f>
        <v>46792076</v>
      </c>
      <c r="CX17" s="3">
        <f t="shared" si="0"/>
        <v>17.999994832117025</v>
      </c>
    </row>
    <row r="18" spans="1:102" s="4" customFormat="1" ht="15.75">
      <c r="A18" s="231" t="s">
        <v>263</v>
      </c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3"/>
      <c r="N18" s="330" t="s">
        <v>259</v>
      </c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2"/>
      <c r="AI18" s="262">
        <v>0.2829</v>
      </c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10" t="s">
        <v>267</v>
      </c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L18" s="210"/>
      <c r="BM18" s="262">
        <v>491.84</v>
      </c>
      <c r="BN18" s="262"/>
      <c r="BO18" s="262"/>
      <c r="BP18" s="262"/>
      <c r="BQ18" s="262"/>
      <c r="BR18" s="262"/>
      <c r="BS18" s="262"/>
      <c r="BT18" s="262"/>
      <c r="BU18" s="262"/>
      <c r="BV18" s="262"/>
      <c r="BW18" s="262"/>
      <c r="BX18" s="262"/>
      <c r="BY18" s="262"/>
      <c r="BZ18" s="262"/>
      <c r="CA18" s="262"/>
      <c r="CB18" s="262"/>
      <c r="CC18" s="336"/>
      <c r="CD18" s="337"/>
      <c r="CE18" s="337"/>
      <c r="CF18" s="337"/>
      <c r="CG18" s="337"/>
      <c r="CH18" s="337"/>
      <c r="CI18" s="337"/>
      <c r="CJ18" s="337"/>
      <c r="CK18" s="337"/>
      <c r="CL18" s="337"/>
      <c r="CM18" s="337"/>
      <c r="CN18" s="337"/>
      <c r="CO18" s="337"/>
      <c r="CP18" s="337"/>
      <c r="CQ18" s="337"/>
      <c r="CR18" s="337"/>
      <c r="CS18" s="337"/>
      <c r="CT18" s="337"/>
      <c r="CU18" s="338"/>
      <c r="CV18" s="4">
        <f>BM18*58050.85</f>
        <v>28551730.064</v>
      </c>
      <c r="CW18" s="4">
        <f>BM18*68500</f>
        <v>33691040</v>
      </c>
      <c r="CX18" s="3">
        <f t="shared" si="0"/>
        <v>17.999994832117025</v>
      </c>
    </row>
    <row r="19" spans="1:102" s="4" customFormat="1" ht="15.75">
      <c r="A19" s="211" t="s">
        <v>264</v>
      </c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330" t="s">
        <v>259</v>
      </c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2"/>
      <c r="AI19" s="262">
        <v>0.331</v>
      </c>
      <c r="AJ19" s="262"/>
      <c r="AK19" s="262"/>
      <c r="AL19" s="262"/>
      <c r="AM19" s="262"/>
      <c r="AN19" s="262"/>
      <c r="AO19" s="262"/>
      <c r="AP19" s="262"/>
      <c r="AQ19" s="262"/>
      <c r="AR19" s="262"/>
      <c r="AS19" s="262"/>
      <c r="AT19" s="262"/>
      <c r="AU19" s="262"/>
      <c r="AV19" s="262"/>
      <c r="AW19" s="262"/>
      <c r="AX19" s="210" t="s">
        <v>267</v>
      </c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  <c r="BI19" s="210"/>
      <c r="BJ19" s="210"/>
      <c r="BK19" s="210"/>
      <c r="BL19" s="210"/>
      <c r="BM19" s="262">
        <v>186.829</v>
      </c>
      <c r="BN19" s="262"/>
      <c r="BO19" s="262"/>
      <c r="BP19" s="262"/>
      <c r="BQ19" s="262"/>
      <c r="BR19" s="262"/>
      <c r="BS19" s="262"/>
      <c r="BT19" s="262"/>
      <c r="BU19" s="262"/>
      <c r="BV19" s="262"/>
      <c r="BW19" s="262"/>
      <c r="BX19" s="262"/>
      <c r="BY19" s="262"/>
      <c r="BZ19" s="262"/>
      <c r="CA19" s="262"/>
      <c r="CB19" s="262"/>
      <c r="CC19" s="339"/>
      <c r="CD19" s="340"/>
      <c r="CE19" s="340"/>
      <c r="CF19" s="340"/>
      <c r="CG19" s="340"/>
      <c r="CH19" s="340"/>
      <c r="CI19" s="340"/>
      <c r="CJ19" s="340"/>
      <c r="CK19" s="340"/>
      <c r="CL19" s="340"/>
      <c r="CM19" s="340"/>
      <c r="CN19" s="340"/>
      <c r="CO19" s="340"/>
      <c r="CP19" s="340"/>
      <c r="CQ19" s="340"/>
      <c r="CR19" s="340"/>
      <c r="CS19" s="340"/>
      <c r="CT19" s="340"/>
      <c r="CU19" s="341"/>
      <c r="CV19" s="4">
        <f>BM19*58050.85</f>
        <v>10845582.25465</v>
      </c>
      <c r="CW19" s="4">
        <f>BM19*68500</f>
        <v>12797786.5</v>
      </c>
      <c r="CX19" s="3">
        <f t="shared" si="0"/>
        <v>17.99999483211701</v>
      </c>
    </row>
    <row r="20" spans="100:102" ht="12.75">
      <c r="CV20" s="3">
        <f>CV15+CV16+CV17+CV18+CV19</f>
        <v>232916844.9465</v>
      </c>
      <c r="CW20" s="3">
        <f>CW15+CW16+CW17+CW18+CW19</f>
        <v>274841865</v>
      </c>
      <c r="CX20" s="3">
        <f t="shared" si="0"/>
        <v>17.99999483211701</v>
      </c>
    </row>
    <row r="21" spans="100:102" ht="12.75">
      <c r="CV21" s="3">
        <f>CV20/1000</f>
        <v>232916.8449465</v>
      </c>
      <c r="CW21" s="3">
        <f>CW20/1000</f>
        <v>274841.865</v>
      </c>
      <c r="CX21" s="3">
        <f>CW21/CV21*100-100</f>
        <v>17.99999483211701</v>
      </c>
    </row>
  </sheetData>
  <sheetProtection/>
  <mergeCells count="59">
    <mergeCell ref="CC15:CU19"/>
    <mergeCell ref="AL8:BB8"/>
    <mergeCell ref="AX16:BL16"/>
    <mergeCell ref="AX17:BL17"/>
    <mergeCell ref="AX18:BL18"/>
    <mergeCell ref="AX19:BL19"/>
    <mergeCell ref="BM16:CB16"/>
    <mergeCell ref="BM17:CB17"/>
    <mergeCell ref="BM18:CB18"/>
    <mergeCell ref="BM19:CB19"/>
    <mergeCell ref="A18:M18"/>
    <mergeCell ref="A19:M19"/>
    <mergeCell ref="AI16:AW16"/>
    <mergeCell ref="AI17:AW17"/>
    <mergeCell ref="AI18:AW18"/>
    <mergeCell ref="AI19:AW19"/>
    <mergeCell ref="N17:AH17"/>
    <mergeCell ref="N18:AH18"/>
    <mergeCell ref="N19:AH19"/>
    <mergeCell ref="A6:CU6"/>
    <mergeCell ref="A7:CU7"/>
    <mergeCell ref="A10:M10"/>
    <mergeCell ref="N10:AH10"/>
    <mergeCell ref="AI10:AW10"/>
    <mergeCell ref="AX10:BL10"/>
    <mergeCell ref="BM10:CB10"/>
    <mergeCell ref="CC10:CU10"/>
    <mergeCell ref="A11:M11"/>
    <mergeCell ref="N11:AH11"/>
    <mergeCell ref="AI11:AW11"/>
    <mergeCell ref="AX11:BL11"/>
    <mergeCell ref="BM11:CB11"/>
    <mergeCell ref="CC11:CU11"/>
    <mergeCell ref="A12:M12"/>
    <mergeCell ref="N12:AH12"/>
    <mergeCell ref="AI12:AW12"/>
    <mergeCell ref="AX12:BL12"/>
    <mergeCell ref="BM12:CB12"/>
    <mergeCell ref="CC12:CU12"/>
    <mergeCell ref="CC14:CU14"/>
    <mergeCell ref="A13:M13"/>
    <mergeCell ref="N13:AH13"/>
    <mergeCell ref="AI13:AW13"/>
    <mergeCell ref="AX13:BL13"/>
    <mergeCell ref="BM13:CB13"/>
    <mergeCell ref="CC13:CU13"/>
    <mergeCell ref="A14:M14"/>
    <mergeCell ref="N14:AH14"/>
    <mergeCell ref="AI14:AW14"/>
    <mergeCell ref="AX14:BL14"/>
    <mergeCell ref="BM14:CB14"/>
    <mergeCell ref="A15:M15"/>
    <mergeCell ref="A16:M16"/>
    <mergeCell ref="A17:M17"/>
    <mergeCell ref="N15:AH15"/>
    <mergeCell ref="AI15:AW15"/>
    <mergeCell ref="AX15:BL15"/>
    <mergeCell ref="BM15:CB15"/>
    <mergeCell ref="N16:AH1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Ксарвин</cp:lastModifiedBy>
  <cp:lastPrinted>2017-03-30T05:27:22Z</cp:lastPrinted>
  <dcterms:created xsi:type="dcterms:W3CDTF">2004-06-16T07:44:42Z</dcterms:created>
  <dcterms:modified xsi:type="dcterms:W3CDTF">2017-03-30T05:33:10Z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